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990" yWindow="65416" windowWidth="11700" windowHeight="81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'Sheet1'!$B$13:$Q$78</definedName>
  </definedNames>
  <calcPr fullCalcOnLoad="1"/>
</workbook>
</file>

<file path=xl/sharedStrings.xml><?xml version="1.0" encoding="utf-8"?>
<sst xmlns="http://schemas.openxmlformats.org/spreadsheetml/2006/main" count="536" uniqueCount="211">
  <si>
    <t>品名</t>
  </si>
  <si>
    <t>数量</t>
  </si>
  <si>
    <t>小計</t>
  </si>
  <si>
    <t>1-3K</t>
  </si>
  <si>
    <t>3-2T</t>
  </si>
  <si>
    <t>4-2L</t>
  </si>
  <si>
    <t>5-3Y</t>
  </si>
  <si>
    <t>6-1E</t>
  </si>
  <si>
    <t>7-1S</t>
  </si>
  <si>
    <t>8-1W</t>
  </si>
  <si>
    <t>9-1Z</t>
  </si>
  <si>
    <t>10-1B</t>
  </si>
  <si>
    <t>単価</t>
  </si>
  <si>
    <t>8-1E</t>
  </si>
  <si>
    <t>8-1X</t>
  </si>
  <si>
    <t>13-1F</t>
  </si>
  <si>
    <t>CP-486　1箱</t>
  </si>
  <si>
    <t>CP-486　5箱</t>
  </si>
  <si>
    <t>PCC-1650</t>
  </si>
  <si>
    <t>14-1C65</t>
  </si>
  <si>
    <t>14-2L100横</t>
  </si>
  <si>
    <t>小　計 A</t>
  </si>
  <si>
    <t>小　計 C</t>
  </si>
  <si>
    <t>小　計 B</t>
  </si>
  <si>
    <t>ダン枠</t>
  </si>
  <si>
    <r>
      <t>FIT</t>
    </r>
    <r>
      <rPr>
        <sz val="8"/>
        <rFont val="ＭＳ Ｐゴシック"/>
        <family val="3"/>
      </rPr>
      <t>-1800-700</t>
    </r>
  </si>
  <si>
    <t>標準5-8ｽﾃﾝ</t>
  </si>
  <si>
    <t>貫通　6-70</t>
  </si>
  <si>
    <r>
      <t>FIT</t>
    </r>
    <r>
      <rPr>
        <sz val="8"/>
        <rFont val="ＭＳ Ｐゴシック"/>
        <family val="3"/>
      </rPr>
      <t>-1800-900</t>
    </r>
  </si>
  <si>
    <r>
      <t>FIT</t>
    </r>
    <r>
      <rPr>
        <sz val="8"/>
        <rFont val="ＭＳ Ｐゴシック"/>
        <family val="3"/>
      </rPr>
      <t>-　850-900</t>
    </r>
  </si>
  <si>
    <r>
      <t>FIT</t>
    </r>
    <r>
      <rPr>
        <sz val="8"/>
        <rFont val="ＭＳ Ｐゴシック"/>
        <family val="3"/>
      </rPr>
      <t>-　850-700</t>
    </r>
  </si>
  <si>
    <t>お近くのﾎｰﾑｾﾝﾀｰ、金物店にあると思います</t>
  </si>
  <si>
    <t>CP-486 10箱</t>
  </si>
  <si>
    <t>根角　10-20</t>
  </si>
  <si>
    <t>CP-486　バラ</t>
  </si>
  <si>
    <t>15-2L500横</t>
  </si>
  <si>
    <t>15-2L500縦</t>
  </si>
  <si>
    <t>金具の予算を出して見よう！！！！！</t>
  </si>
  <si>
    <t>15-2L 500A縦</t>
  </si>
  <si>
    <t>ﾄﾞﾘﾙ4-16ｽﾃﾝ</t>
  </si>
  <si>
    <t>ﾎﾞﾙﾄ　10-25</t>
  </si>
  <si>
    <t>FIT-FK</t>
  </si>
  <si>
    <t>FIT-KK</t>
  </si>
  <si>
    <t>15-1B</t>
  </si>
  <si>
    <t>16-1B</t>
  </si>
  <si>
    <t>19-1H</t>
  </si>
  <si>
    <t>20-2X</t>
  </si>
  <si>
    <t>21-75W</t>
  </si>
  <si>
    <t>21-90W</t>
  </si>
  <si>
    <t>21-100W</t>
  </si>
  <si>
    <t>21-105W</t>
  </si>
  <si>
    <t>21-120W</t>
  </si>
  <si>
    <t>21-150W</t>
  </si>
  <si>
    <t>25-2T</t>
  </si>
  <si>
    <t>25-2L</t>
  </si>
  <si>
    <t>25-1R</t>
  </si>
  <si>
    <t>26-1H</t>
  </si>
  <si>
    <t>27-FB</t>
  </si>
  <si>
    <t>W-1-3K</t>
  </si>
  <si>
    <t>W-3-2T</t>
  </si>
  <si>
    <t>W-4-2L</t>
  </si>
  <si>
    <t>W-5-3YL</t>
  </si>
  <si>
    <t>W-5-3YR</t>
  </si>
  <si>
    <t>WS-3-2T</t>
  </si>
  <si>
    <t>A-L120(60)</t>
  </si>
  <si>
    <t>T-1H</t>
  </si>
  <si>
    <t>T-1V</t>
  </si>
  <si>
    <t>P-S180</t>
  </si>
  <si>
    <t>P-L 45(135)</t>
  </si>
  <si>
    <t>P-L 90</t>
  </si>
  <si>
    <t>KYG-1800</t>
  </si>
  <si>
    <t xml:space="preserve">KYG-900 </t>
  </si>
  <si>
    <t>D13-1100</t>
  </si>
  <si>
    <t>14-3Y 65</t>
  </si>
  <si>
    <t>14-1R 65</t>
  </si>
  <si>
    <t>14-1C100</t>
  </si>
  <si>
    <t>14-3Y100</t>
  </si>
  <si>
    <t>14-1R100</t>
  </si>
  <si>
    <t>14-1C150</t>
  </si>
  <si>
    <t>14-3Y150</t>
  </si>
  <si>
    <t>15-1A  500</t>
  </si>
  <si>
    <t xml:space="preserve">15-1A500A </t>
  </si>
  <si>
    <t>　関連扱い商品↓↓　オプション</t>
  </si>
  <si>
    <t>パイプ押さえる標準ビスは全て付いております。</t>
  </si>
  <si>
    <t>金具の合計数量（ｵﾌﾟｼｮﾝ省く）</t>
  </si>
  <si>
    <t>15-2L500A横</t>
  </si>
  <si>
    <t>WS-4-2LR</t>
  </si>
  <si>
    <t>WS-4-2LL</t>
  </si>
  <si>
    <t>内消費税分⇒</t>
  </si>
  <si>
    <t>2-3X</t>
  </si>
  <si>
    <t>2-5Y</t>
  </si>
  <si>
    <t>2-6Z</t>
  </si>
  <si>
    <t>3-2T-B</t>
  </si>
  <si>
    <t>3-2T-M</t>
  </si>
  <si>
    <t>7-1S-B</t>
  </si>
  <si>
    <t>7-1A</t>
  </si>
  <si>
    <t>8-1L</t>
  </si>
  <si>
    <t>9-1Z-B</t>
  </si>
  <si>
    <t>11-1C</t>
  </si>
  <si>
    <t>11-1C ｶｴﾙ</t>
  </si>
  <si>
    <t>11-1C ﾌｸﾛｳ</t>
  </si>
  <si>
    <t>12-2R</t>
  </si>
  <si>
    <t>13-1B</t>
  </si>
  <si>
    <t>13-3Y</t>
  </si>
  <si>
    <t>14-2L 65横</t>
  </si>
  <si>
    <t>14-2L 65縦</t>
  </si>
  <si>
    <t>14-2L100縦</t>
  </si>
  <si>
    <t>14-3YL100</t>
  </si>
  <si>
    <t>14-3YR100</t>
  </si>
  <si>
    <t>14-2L150縦</t>
  </si>
  <si>
    <t>15-3Y 500</t>
  </si>
  <si>
    <t>15-3Y500A</t>
  </si>
  <si>
    <t>15-1R 500</t>
  </si>
  <si>
    <t>15-1R 500A</t>
  </si>
  <si>
    <t>15-1A 2000B</t>
  </si>
  <si>
    <t>15-2L 2000B</t>
  </si>
  <si>
    <t>15-3Y 2000B</t>
  </si>
  <si>
    <t>17-1N</t>
  </si>
  <si>
    <t>20-2X-B</t>
  </si>
  <si>
    <t>22-1J</t>
  </si>
  <si>
    <t>23-1S（鉄）</t>
  </si>
  <si>
    <t>23-1Sｽﾃﾝ　</t>
  </si>
  <si>
    <t>24-2H</t>
  </si>
  <si>
    <t>R-CPLｱﾙﾐ</t>
  </si>
  <si>
    <t>R-JVF42-48</t>
  </si>
  <si>
    <t>SCP-486ｽﾃﾝ</t>
  </si>
  <si>
    <t>3P-48.6 三脚</t>
  </si>
  <si>
    <t>PC-1650</t>
  </si>
  <si>
    <t>税込単価</t>
  </si>
  <si>
    <t>詳しくは通信販売法に基ずく表記をご覧下さい。</t>
  </si>
  <si>
    <r>
      <rPr>
        <sz val="9"/>
        <color indexed="12"/>
        <rFont val="ＭＳ Ｐゴシック"/>
        <family val="3"/>
      </rPr>
      <t>代金引換　1配送につき１万円未満　1.000円プラス　⇒　　　　　　　　銀行振込　1配送につき１万円未満　　685円プラス　⇒　　　　　　　</t>
    </r>
    <r>
      <rPr>
        <b/>
        <sz val="10"/>
        <color indexed="12"/>
        <rFont val="ＭＳ Ｐゴシック"/>
        <family val="3"/>
      </rPr>
      <t>　</t>
    </r>
  </si>
  <si>
    <t>但し　高額購入割引特典として、1配送につき一万円以上ご注文いただいた場合、送料手数料は無料となります。</t>
  </si>
  <si>
    <t>11-1C風見鶏</t>
  </si>
  <si>
    <t>☆　離島でも追加料金はございません・代引手数料、送料は消費税込み価格です　☆</t>
  </si>
  <si>
    <t>28-2U-125</t>
  </si>
  <si>
    <t>28-1U-85</t>
  </si>
  <si>
    <t>28-UZ</t>
  </si>
  <si>
    <t>ＫＰ-620×250</t>
  </si>
  <si>
    <t>ＫＰ-910×250</t>
  </si>
  <si>
    <t>12-2R-200</t>
  </si>
  <si>
    <t>28-1U-140</t>
  </si>
  <si>
    <t>28-UY</t>
  </si>
  <si>
    <t>29-1UW</t>
  </si>
  <si>
    <t>S-1-3K</t>
  </si>
  <si>
    <t>S-2-3X</t>
  </si>
  <si>
    <t>S-2-4Y</t>
  </si>
  <si>
    <t>S-2-5Z</t>
  </si>
  <si>
    <t>S-3-2T</t>
  </si>
  <si>
    <t>S-4-2L</t>
  </si>
  <si>
    <t>S5-3Y</t>
  </si>
  <si>
    <t>シンプル格安タイプ</t>
  </si>
  <si>
    <t>小　計 Ｄ</t>
  </si>
  <si>
    <t>小　計 E</t>
  </si>
  <si>
    <t>配送はすべてヤマト便です</t>
  </si>
  <si>
    <t>　オプションビス類のご必要の方は、下記の数量を参考にして下さい。</t>
  </si>
  <si>
    <t>ドリルビス</t>
  </si>
  <si>
    <t>ホーローセット</t>
  </si>
  <si>
    <t>貫通ボルト</t>
  </si>
  <si>
    <t>送料の詳細</t>
  </si>
  <si>
    <t>合計本数</t>
  </si>
  <si>
    <t>使用本数</t>
  </si>
  <si>
    <t>18-1U</t>
  </si>
  <si>
    <t>29-1US</t>
  </si>
  <si>
    <t>ご注文の金具に使用数量</t>
  </si>
  <si>
    <t>S-5-3Y</t>
  </si>
  <si>
    <t>2-3X　 4方出</t>
  </si>
  <si>
    <t>S-2-3X　4方</t>
  </si>
  <si>
    <t>S-2-4Y　5方</t>
  </si>
  <si>
    <t>S-2-5Z　6方</t>
  </si>
  <si>
    <t>←4方出1ｹ所貫通</t>
  </si>
  <si>
    <t>←5方出1ｹ所貫通</t>
  </si>
  <si>
    <t>←6方出1ｹ所貫通</t>
  </si>
  <si>
    <t>新型　接続説明</t>
  </si>
  <si>
    <t>←T方向3方出1ヵ所貫通</t>
  </si>
  <si>
    <t>←中間ｺｰﾅｰ4方出1ヵ所貫通</t>
  </si>
  <si>
    <t>←ｺｰﾅｰ3方出貫通ヵ所無し</t>
  </si>
  <si>
    <t>h M-5-5 鉄</t>
  </si>
  <si>
    <t>h M-5-5 ｽﾃﾝ</t>
  </si>
  <si>
    <t>←ﾟｶｯﾀｰ替え刃</t>
  </si>
  <si>
    <t>←5ｍｍﾎｰﾛーｾｯﾄﾋﾞｽ　鉄</t>
  </si>
  <si>
    <t>←5ｍｍﾎｰﾛーｾｯﾄﾋﾞｽ　ｽﾃﾝ</t>
  </si>
  <si>
    <t>←標準ﾋﾞｽ（金具に装着してあります）</t>
  </si>
  <si>
    <t>←ドリルビス4-16　ステン</t>
  </si>
  <si>
    <t>オプション　詳細</t>
  </si>
  <si>
    <t>←金具止めボルトM10-25　5点セット</t>
  </si>
  <si>
    <t>←根角ボルトM10-20　4点セット　</t>
  </si>
  <si>
    <t>←貫通ボルトM6-70　4点セット</t>
  </si>
  <si>
    <t>←単管専用ﾊﾟｲﾌﾟｶｯﾀｰ</t>
  </si>
  <si>
    <t>10ﾎｰﾛ</t>
  </si>
  <si>
    <t>S-5-3Y</t>
  </si>
  <si>
    <t>10ｍｍﾎ-ﾛ</t>
  </si>
  <si>
    <t>10ｍｍﾎｰﾛ-ｾｯﾄビス</t>
  </si>
  <si>
    <t>5ｍｍﾎｰﾛ-ｾｯﾄビス</t>
  </si>
  <si>
    <t>算出日</t>
  </si>
  <si>
    <t>28-2U-140</t>
  </si>
  <si>
    <t>2-5Y　5方出生産中止　Ｓ-2-4Ｙに移行</t>
  </si>
  <si>
    <t>2-6Z　6方出生産中止　Ｓ-2-5Ｚに移行</t>
  </si>
  <si>
    <t>シンプル格安タイプ（16mmﾎ-ﾛ-セット止め）</t>
  </si>
  <si>
    <t>注記、締付8mmＬ型レンチ1注文に1個サービス</t>
  </si>
  <si>
    <t>7-1Ｃ</t>
  </si>
  <si>
    <t>h M16-13 鉄</t>
  </si>
  <si>
    <t>ＴＢ4ﾀｰﾝﾊﾞｯｸﾙ</t>
  </si>
  <si>
    <t>←4ｍｍターンバックル</t>
  </si>
  <si>
    <t>新型７種類写真</t>
  </si>
  <si>
    <t>←M16ｍｍ細目　ﾎｰﾛーｾｯﾄﾋﾞｽ　鉄</t>
  </si>
  <si>
    <t>代金引換　送料685円＋代引手数料315円＝1000円</t>
  </si>
  <si>
    <t>銀行振込　送料685円＋手数料0円＝685円　</t>
  </si>
  <si>
    <t>（注記、振込手数料は、ご負担して頂きます）</t>
  </si>
  <si>
    <t>Ｌ型レンチ止め</t>
  </si>
  <si>
    <t>Ｍ16-13ｍｍ　細目ホーローセットビス使用</t>
  </si>
  <si>
    <t>←Ｌ方向2方出貫通ヵ所無し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</si>
</sst>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&quot;¥&quot;#,##0.0;[Red]&quot;¥&quot;\-#,##0.0"/>
    <numFmt numFmtId="184" formatCode="#,##0.0;[Red]\-#,##0.0"/>
    <numFmt numFmtId="185" formatCode="#,##0_);[Red]\(#,##0\)"/>
    <numFmt numFmtId="186" formatCode="0.E+00"/>
    <numFmt numFmtId="187" formatCode="[&lt;=999]000;[&lt;=9999]000\-00;000\-0000"/>
    <numFmt numFmtId="188" formatCode="[$-F800]dddd\,\ mmmm\ dd\,\ yyyy"/>
    <numFmt numFmtId="189" formatCode="&quot;¥&quot;#,##0.0000;[Red]&quot;¥&quot;\-#,##0.0000"/>
  </numFmts>
  <fonts count="6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b/>
      <sz val="10"/>
      <color indexed="10"/>
      <name val="ＭＳ Ｐゴシック"/>
      <family val="3"/>
    </font>
    <font>
      <b/>
      <sz val="10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b/>
      <sz val="8"/>
      <color indexed="18"/>
      <name val="ＭＳ Ｐゴシック"/>
      <family val="3"/>
    </font>
    <font>
      <b/>
      <sz val="14"/>
      <name val="ＭＳ Ｐゴシック"/>
      <family val="3"/>
    </font>
    <font>
      <b/>
      <sz val="14"/>
      <color indexed="18"/>
      <name val="ＭＳ Ｐゴシック"/>
      <family val="3"/>
    </font>
    <font>
      <sz val="11"/>
      <color indexed="42"/>
      <name val="ＭＳ Ｐゴシック"/>
      <family val="3"/>
    </font>
    <font>
      <sz val="8"/>
      <color indexed="18"/>
      <name val="ＭＳ Ｐゴシック"/>
      <family val="3"/>
    </font>
    <font>
      <b/>
      <sz val="10"/>
      <color indexed="12"/>
      <name val="ＭＳ Ｐゴシック"/>
      <family val="3"/>
    </font>
    <font>
      <sz val="11"/>
      <color indexed="63"/>
      <name val="ＭＳ Ｐゴシック"/>
      <family val="3"/>
    </font>
    <font>
      <b/>
      <sz val="16"/>
      <name val="ＭＳ Ｐゴシック"/>
      <family val="3"/>
    </font>
    <font>
      <sz val="8"/>
      <color indexed="62"/>
      <name val="ＭＳ Ｐゴシック"/>
      <family val="3"/>
    </font>
    <font>
      <sz val="9"/>
      <color indexed="12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23"/>
      <name val="ＭＳ Ｐゴシック"/>
      <family val="3"/>
    </font>
    <font>
      <sz val="9"/>
      <color indexed="9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666666"/>
      <name val="ＭＳ Ｐゴシック"/>
      <family val="3"/>
    </font>
    <font>
      <sz val="9"/>
      <color theme="0"/>
      <name val="ＭＳ Ｐゴシック"/>
      <family val="3"/>
    </font>
    <font>
      <sz val="11"/>
      <color theme="0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0FE7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 style="thin"/>
      <right style="thin"/>
      <top>
        <color indexed="63"/>
      </top>
      <bottom style="thin">
        <color indexed="55"/>
      </bottom>
    </border>
    <border>
      <left style="thin"/>
      <right style="thin"/>
      <top style="thin">
        <color indexed="55"/>
      </top>
      <bottom style="dashDotDot">
        <color indexed="22"/>
      </bottom>
    </border>
    <border>
      <left style="thin"/>
      <right style="thin"/>
      <top style="thin">
        <color indexed="55"/>
      </top>
      <bottom style="thin">
        <color indexed="22"/>
      </bottom>
    </border>
    <border>
      <left>
        <color indexed="63"/>
      </left>
      <right style="thin"/>
      <top>
        <color indexed="63"/>
      </top>
      <bottom style="thin">
        <color indexed="55"/>
      </bottom>
    </border>
    <border>
      <left style="thin"/>
      <right style="thin"/>
      <top style="thin"/>
      <bottom style="thin"/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theme="1"/>
      </right>
      <top>
        <color indexed="63"/>
      </top>
      <bottom style="thin"/>
    </border>
    <border>
      <left>
        <color indexed="63"/>
      </left>
      <right style="thin">
        <color theme="1"/>
      </right>
      <top>
        <color indexed="63"/>
      </top>
      <bottom style="thin"/>
    </border>
    <border>
      <left style="thin"/>
      <right style="thin">
        <color theme="1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NumberFormat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6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182">
    <xf numFmtId="0" fontId="0" fillId="0" borderId="0" xfId="0" applyAlignment="1">
      <alignment vertical="center"/>
    </xf>
    <xf numFmtId="38" fontId="0" fillId="0" borderId="0" xfId="49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38" fontId="0" fillId="0" borderId="0" xfId="49" applyFont="1" applyBorder="1" applyAlignment="1">
      <alignment vertical="center"/>
    </xf>
    <xf numFmtId="0" fontId="0" fillId="34" borderId="0" xfId="0" applyFill="1" applyAlignment="1">
      <alignment vertical="center"/>
    </xf>
    <xf numFmtId="38" fontId="2" fillId="0" borderId="0" xfId="49" applyFont="1" applyBorder="1" applyAlignment="1">
      <alignment horizontal="center" vertical="center"/>
    </xf>
    <xf numFmtId="38" fontId="2" fillId="0" borderId="0" xfId="49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12" fillId="0" borderId="0" xfId="0" applyFont="1" applyBorder="1" applyAlignment="1">
      <alignment vertical="center"/>
    </xf>
    <xf numFmtId="38" fontId="0" fillId="33" borderId="0" xfId="49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0" fillId="0" borderId="11" xfId="0" applyBorder="1" applyAlignment="1">
      <alignment vertical="center"/>
    </xf>
    <xf numFmtId="38" fontId="3" fillId="33" borderId="0" xfId="49" applyFont="1" applyFill="1" applyBorder="1" applyAlignment="1">
      <alignment horizontal="left" vertical="center"/>
    </xf>
    <xf numFmtId="0" fontId="16" fillId="0" borderId="0" xfId="0" applyFont="1" applyBorder="1" applyAlignment="1">
      <alignment vertical="center"/>
    </xf>
    <xf numFmtId="9" fontId="0" fillId="0" borderId="0" xfId="58" applyNumberFormat="1" applyFont="1" applyAlignment="1">
      <alignment horizontal="center" vertical="center"/>
    </xf>
    <xf numFmtId="38" fontId="0" fillId="0" borderId="0" xfId="0" applyNumberFormat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38" fontId="0" fillId="33" borderId="12" xfId="49" applyFont="1" applyFill="1" applyBorder="1" applyAlignment="1">
      <alignment vertical="center"/>
    </xf>
    <xf numFmtId="38" fontId="0" fillId="33" borderId="13" xfId="49" applyFont="1" applyFill="1" applyBorder="1" applyAlignment="1">
      <alignment vertical="center"/>
    </xf>
    <xf numFmtId="38" fontId="0" fillId="33" borderId="14" xfId="49" applyFont="1" applyFill="1" applyBorder="1" applyAlignment="1">
      <alignment vertical="center"/>
    </xf>
    <xf numFmtId="38" fontId="0" fillId="33" borderId="15" xfId="49" applyFont="1" applyFill="1" applyBorder="1" applyAlignment="1">
      <alignment vertical="center"/>
    </xf>
    <xf numFmtId="38" fontId="0" fillId="33" borderId="16" xfId="49" applyFont="1" applyFill="1" applyBorder="1" applyAlignment="1">
      <alignment vertical="center"/>
    </xf>
    <xf numFmtId="38" fontId="0" fillId="33" borderId="0" xfId="49" applyFont="1" applyFill="1" applyBorder="1" applyAlignment="1">
      <alignment vertical="center"/>
    </xf>
    <xf numFmtId="38" fontId="13" fillId="33" borderId="17" xfId="0" applyNumberFormat="1" applyFont="1" applyFill="1" applyBorder="1" applyAlignment="1">
      <alignment horizontal="center" vertical="center"/>
    </xf>
    <xf numFmtId="38" fontId="3" fillId="0" borderId="0" xfId="49" applyFont="1" applyBorder="1" applyAlignment="1">
      <alignment vertical="center"/>
    </xf>
    <xf numFmtId="0" fontId="16" fillId="0" borderId="0" xfId="0" applyFont="1" applyAlignment="1">
      <alignment vertical="center"/>
    </xf>
    <xf numFmtId="0" fontId="20" fillId="0" borderId="0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38" fontId="4" fillId="0" borderId="0" xfId="49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38" fontId="0" fillId="0" borderId="20" xfId="49" applyFont="1" applyBorder="1" applyAlignment="1">
      <alignment vertical="center"/>
    </xf>
    <xf numFmtId="6" fontId="3" fillId="0" borderId="0" xfId="58" applyNumberFormat="1" applyFont="1" applyBorder="1" applyAlignment="1">
      <alignment horizontal="right" vertical="center"/>
    </xf>
    <xf numFmtId="0" fontId="60" fillId="0" borderId="0" xfId="0" applyFont="1" applyBorder="1" applyAlignment="1">
      <alignment vertical="center"/>
    </xf>
    <xf numFmtId="188" fontId="2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35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7" xfId="0" applyBorder="1" applyAlignment="1">
      <alignment vertical="center"/>
    </xf>
    <xf numFmtId="38" fontId="0" fillId="0" borderId="17" xfId="49" applyFont="1" applyBorder="1" applyAlignment="1">
      <alignment vertical="center"/>
    </xf>
    <xf numFmtId="38" fontId="0" fillId="0" borderId="17" xfId="49" applyFont="1" applyBorder="1" applyAlignment="1">
      <alignment vertical="center"/>
    </xf>
    <xf numFmtId="38" fontId="61" fillId="36" borderId="17" xfId="49" applyFont="1" applyFill="1" applyBorder="1" applyAlignment="1">
      <alignment vertical="center"/>
    </xf>
    <xf numFmtId="0" fontId="61" fillId="36" borderId="17" xfId="0" applyFont="1" applyFill="1" applyBorder="1" applyAlignment="1">
      <alignment vertical="center"/>
    </xf>
    <xf numFmtId="38" fontId="62" fillId="36" borderId="17" xfId="49" applyFont="1" applyFill="1" applyBorder="1" applyAlignment="1">
      <alignment vertical="center"/>
    </xf>
    <xf numFmtId="38" fontId="0" fillId="33" borderId="17" xfId="49" applyFont="1" applyFill="1" applyBorder="1" applyAlignment="1">
      <alignment vertical="center"/>
    </xf>
    <xf numFmtId="38" fontId="2" fillId="36" borderId="17" xfId="49" applyFont="1" applyFill="1" applyBorder="1" applyAlignment="1">
      <alignment vertical="center"/>
    </xf>
    <xf numFmtId="38" fontId="2" fillId="37" borderId="17" xfId="49" applyFont="1" applyFill="1" applyBorder="1" applyAlignment="1">
      <alignment vertical="center"/>
    </xf>
    <xf numFmtId="38" fontId="3" fillId="37" borderId="17" xfId="49" applyFont="1" applyFill="1" applyBorder="1" applyAlignment="1">
      <alignment horizontal="left" vertical="center"/>
    </xf>
    <xf numFmtId="0" fontId="2" fillId="37" borderId="17" xfId="0" applyFont="1" applyFill="1" applyBorder="1" applyAlignment="1">
      <alignment vertical="center"/>
    </xf>
    <xf numFmtId="38" fontId="10" fillId="37" borderId="17" xfId="49" applyFont="1" applyFill="1" applyBorder="1" applyAlignment="1">
      <alignment vertical="center"/>
    </xf>
    <xf numFmtId="38" fontId="3" fillId="37" borderId="21" xfId="49" applyFont="1" applyFill="1" applyBorder="1" applyAlignment="1">
      <alignment horizontal="center" vertical="center"/>
    </xf>
    <xf numFmtId="38" fontId="3" fillId="37" borderId="17" xfId="49" applyFont="1" applyFill="1" applyBorder="1" applyAlignment="1">
      <alignment horizontal="center" vertical="center"/>
    </xf>
    <xf numFmtId="38" fontId="0" fillId="37" borderId="17" xfId="49" applyFont="1" applyFill="1" applyBorder="1" applyAlignment="1">
      <alignment vertical="center"/>
    </xf>
    <xf numFmtId="38" fontId="0" fillId="37" borderId="17" xfId="49" applyFont="1" applyFill="1" applyBorder="1" applyAlignment="1">
      <alignment vertical="center"/>
    </xf>
    <xf numFmtId="38" fontId="0" fillId="37" borderId="20" xfId="49" applyFont="1" applyFill="1" applyBorder="1" applyAlignment="1">
      <alignment vertical="center"/>
    </xf>
    <xf numFmtId="38" fontId="0" fillId="37" borderId="22" xfId="49" applyFont="1" applyFill="1" applyBorder="1" applyAlignment="1">
      <alignment vertical="center"/>
    </xf>
    <xf numFmtId="38" fontId="3" fillId="37" borderId="23" xfId="49" applyFont="1" applyFill="1" applyBorder="1" applyAlignment="1">
      <alignment horizontal="center" vertical="center"/>
    </xf>
    <xf numFmtId="38" fontId="3" fillId="37" borderId="17" xfId="49" applyFont="1" applyFill="1" applyBorder="1" applyAlignment="1">
      <alignment vertical="center"/>
    </xf>
    <xf numFmtId="0" fontId="0" fillId="37" borderId="17" xfId="0" applyFill="1" applyBorder="1" applyAlignment="1">
      <alignment vertical="center"/>
    </xf>
    <xf numFmtId="38" fontId="4" fillId="37" borderId="17" xfId="49" applyFont="1" applyFill="1" applyBorder="1" applyAlignment="1">
      <alignment vertical="center"/>
    </xf>
    <xf numFmtId="38" fontId="2" fillId="37" borderId="17" xfId="49" applyFont="1" applyFill="1" applyBorder="1" applyAlignment="1">
      <alignment vertical="center"/>
    </xf>
    <xf numFmtId="38" fontId="0" fillId="36" borderId="17" xfId="49" applyFont="1" applyFill="1" applyBorder="1" applyAlignment="1">
      <alignment vertical="center"/>
    </xf>
    <xf numFmtId="38" fontId="0" fillId="36" borderId="17" xfId="49" applyFont="1" applyFill="1" applyBorder="1" applyAlignment="1">
      <alignment vertical="center"/>
    </xf>
    <xf numFmtId="0" fontId="2" fillId="36" borderId="17" xfId="0" applyFont="1" applyFill="1" applyBorder="1" applyAlignment="1">
      <alignment vertical="center"/>
    </xf>
    <xf numFmtId="38" fontId="0" fillId="36" borderId="17" xfId="49" applyFont="1" applyFill="1" applyBorder="1" applyAlignment="1">
      <alignment horizontal="right" vertical="center"/>
    </xf>
    <xf numFmtId="38" fontId="3" fillId="36" borderId="17" xfId="49" applyFont="1" applyFill="1" applyBorder="1" applyAlignment="1">
      <alignment vertical="center"/>
    </xf>
    <xf numFmtId="0" fontId="0" fillId="36" borderId="17" xfId="0" applyFill="1" applyBorder="1" applyAlignment="1">
      <alignment vertical="center"/>
    </xf>
    <xf numFmtId="38" fontId="15" fillId="36" borderId="17" xfId="49" applyFont="1" applyFill="1" applyBorder="1" applyAlignment="1">
      <alignment vertical="center"/>
    </xf>
    <xf numFmtId="0" fontId="22" fillId="0" borderId="0" xfId="0" applyFont="1" applyAlignment="1">
      <alignment vertical="center"/>
    </xf>
    <xf numFmtId="38" fontId="0" fillId="37" borderId="0" xfId="49" applyFont="1" applyFill="1" applyBorder="1" applyAlignment="1">
      <alignment vertical="center"/>
    </xf>
    <xf numFmtId="38" fontId="0" fillId="33" borderId="21" xfId="49" applyFont="1" applyFill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38" fontId="3" fillId="36" borderId="24" xfId="49" applyFont="1" applyFill="1" applyBorder="1" applyAlignment="1">
      <alignment horizontal="center" vertical="center"/>
    </xf>
    <xf numFmtId="38" fontId="18" fillId="36" borderId="25" xfId="49" applyFont="1" applyFill="1" applyBorder="1" applyAlignment="1">
      <alignment vertical="center"/>
    </xf>
    <xf numFmtId="38" fontId="0" fillId="36" borderId="20" xfId="49" applyFont="1" applyFill="1" applyBorder="1" applyAlignment="1">
      <alignment vertical="center"/>
    </xf>
    <xf numFmtId="38" fontId="3" fillId="36" borderId="17" xfId="49" applyFont="1" applyFill="1" applyBorder="1" applyAlignment="1">
      <alignment horizontal="center" vertical="center"/>
    </xf>
    <xf numFmtId="38" fontId="0" fillId="36" borderId="17" xfId="49" applyFont="1" applyFill="1" applyBorder="1" applyAlignment="1">
      <alignment horizontal="center" vertical="center"/>
    </xf>
    <xf numFmtId="38" fontId="0" fillId="36" borderId="0" xfId="49" applyFont="1" applyFill="1" applyBorder="1" applyAlignment="1">
      <alignment vertical="center"/>
    </xf>
    <xf numFmtId="38" fontId="0" fillId="36" borderId="23" xfId="49" applyFont="1" applyFill="1" applyBorder="1" applyAlignment="1">
      <alignment vertical="center"/>
    </xf>
    <xf numFmtId="38" fontId="18" fillId="36" borderId="26" xfId="49" applyFont="1" applyFill="1" applyBorder="1" applyAlignment="1">
      <alignment vertical="center"/>
    </xf>
    <xf numFmtId="38" fontId="0" fillId="36" borderId="22" xfId="49" applyFont="1" applyFill="1" applyBorder="1" applyAlignment="1">
      <alignment vertical="center"/>
    </xf>
    <xf numFmtId="38" fontId="3" fillId="36" borderId="27" xfId="49" applyFont="1" applyFill="1" applyBorder="1" applyAlignment="1">
      <alignment horizontal="center" vertical="center"/>
    </xf>
    <xf numFmtId="38" fontId="18" fillId="36" borderId="24" xfId="49" applyFont="1" applyFill="1" applyBorder="1" applyAlignment="1">
      <alignment vertical="center"/>
    </xf>
    <xf numFmtId="38" fontId="3" fillId="36" borderId="21" xfId="49" applyFont="1" applyFill="1" applyBorder="1" applyAlignment="1">
      <alignment horizontal="center" vertical="center"/>
    </xf>
    <xf numFmtId="38" fontId="11" fillId="36" borderId="17" xfId="49" applyFont="1" applyFill="1" applyBorder="1" applyAlignment="1">
      <alignment vertical="center"/>
    </xf>
    <xf numFmtId="38" fontId="0" fillId="36" borderId="17" xfId="49" applyFont="1" applyFill="1" applyBorder="1" applyAlignment="1">
      <alignment vertical="center"/>
    </xf>
    <xf numFmtId="38" fontId="0" fillId="36" borderId="17" xfId="49" applyFont="1" applyFill="1" applyBorder="1" applyAlignment="1">
      <alignment horizontal="right" vertical="center"/>
    </xf>
    <xf numFmtId="38" fontId="11" fillId="36" borderId="17" xfId="49" applyFont="1" applyFill="1" applyBorder="1" applyAlignment="1">
      <alignment horizontal="right" vertical="center"/>
    </xf>
    <xf numFmtId="38" fontId="3" fillId="35" borderId="17" xfId="49" applyFont="1" applyFill="1" applyBorder="1" applyAlignment="1">
      <alignment horizontal="left" vertical="center"/>
    </xf>
    <xf numFmtId="38" fontId="4" fillId="37" borderId="28" xfId="49" applyFont="1" applyFill="1" applyBorder="1" applyAlignment="1">
      <alignment vertical="center"/>
    </xf>
    <xf numFmtId="38" fontId="0" fillId="37" borderId="29" xfId="49" applyFont="1" applyFill="1" applyBorder="1" applyAlignment="1">
      <alignment vertical="center"/>
    </xf>
    <xf numFmtId="38" fontId="0" fillId="37" borderId="30" xfId="49" applyFont="1" applyFill="1" applyBorder="1" applyAlignment="1">
      <alignment vertical="center"/>
    </xf>
    <xf numFmtId="38" fontId="4" fillId="37" borderId="31" xfId="49" applyFont="1" applyFill="1" applyBorder="1" applyAlignment="1">
      <alignment vertical="center"/>
    </xf>
    <xf numFmtId="38" fontId="0" fillId="37" borderId="32" xfId="49" applyFont="1" applyFill="1" applyBorder="1" applyAlignment="1">
      <alignment vertical="center"/>
    </xf>
    <xf numFmtId="38" fontId="3" fillId="37" borderId="33" xfId="49" applyFont="1" applyFill="1" applyBorder="1" applyAlignment="1">
      <alignment horizontal="left" vertical="center"/>
    </xf>
    <xf numFmtId="0" fontId="0" fillId="36" borderId="27" xfId="0" applyFill="1" applyBorder="1" applyAlignment="1">
      <alignment vertical="center"/>
    </xf>
    <xf numFmtId="0" fontId="0" fillId="36" borderId="23" xfId="0" applyFill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0" xfId="0" applyAlignment="1">
      <alignment horizontal="left" vertical="center"/>
    </xf>
    <xf numFmtId="38" fontId="0" fillId="36" borderId="17" xfId="49" applyFont="1" applyFill="1" applyBorder="1" applyAlignment="1" applyProtection="1">
      <alignment vertical="center"/>
      <protection/>
    </xf>
    <xf numFmtId="38" fontId="3" fillId="6" borderId="17" xfId="49" applyFont="1" applyFill="1" applyBorder="1" applyAlignment="1">
      <alignment horizontal="left" vertical="center"/>
    </xf>
    <xf numFmtId="38" fontId="3" fillId="6" borderId="21" xfId="49" applyFont="1" applyFill="1" applyBorder="1" applyAlignment="1">
      <alignment horizontal="center" vertical="center"/>
    </xf>
    <xf numFmtId="38" fontId="3" fillId="6" borderId="17" xfId="49" applyFont="1" applyFill="1" applyBorder="1" applyAlignment="1">
      <alignment horizontal="center" vertical="center"/>
    </xf>
    <xf numFmtId="38" fontId="2" fillId="6" borderId="17" xfId="49" applyFont="1" applyFill="1" applyBorder="1" applyAlignment="1">
      <alignment vertical="center"/>
    </xf>
    <xf numFmtId="0" fontId="2" fillId="6" borderId="17" xfId="0" applyFont="1" applyFill="1" applyBorder="1" applyAlignment="1">
      <alignment vertical="center"/>
    </xf>
    <xf numFmtId="38" fontId="10" fillId="6" borderId="17" xfId="49" applyFont="1" applyFill="1" applyBorder="1" applyAlignment="1">
      <alignment vertical="center"/>
    </xf>
    <xf numFmtId="38" fontId="0" fillId="6" borderId="17" xfId="49" applyFont="1" applyFill="1" applyBorder="1" applyAlignment="1">
      <alignment vertical="center"/>
    </xf>
    <xf numFmtId="38" fontId="11" fillId="6" borderId="17" xfId="49" applyFont="1" applyFill="1" applyBorder="1" applyAlignment="1">
      <alignment vertical="center"/>
    </xf>
    <xf numFmtId="38" fontId="0" fillId="6" borderId="17" xfId="49" applyFont="1" applyFill="1" applyBorder="1" applyAlignment="1">
      <alignment horizontal="right" vertical="center"/>
    </xf>
    <xf numFmtId="38" fontId="3" fillId="6" borderId="23" xfId="49" applyFont="1" applyFill="1" applyBorder="1" applyAlignment="1">
      <alignment horizontal="center" vertical="center"/>
    </xf>
    <xf numFmtId="38" fontId="3" fillId="6" borderId="17" xfId="49" applyFont="1" applyFill="1" applyBorder="1" applyAlignment="1">
      <alignment vertical="center"/>
    </xf>
    <xf numFmtId="38" fontId="11" fillId="6" borderId="17" xfId="49" applyFont="1" applyFill="1" applyBorder="1" applyAlignment="1">
      <alignment horizontal="right" vertical="center"/>
    </xf>
    <xf numFmtId="38" fontId="0" fillId="6" borderId="17" xfId="49" applyFont="1" applyFill="1" applyBorder="1" applyAlignment="1">
      <alignment horizontal="right" vertical="center"/>
    </xf>
    <xf numFmtId="38" fontId="0" fillId="6" borderId="17" xfId="49" applyFont="1" applyFill="1" applyBorder="1" applyAlignment="1">
      <alignment vertical="center"/>
    </xf>
    <xf numFmtId="0" fontId="0" fillId="6" borderId="17" xfId="0" applyFill="1" applyBorder="1" applyAlignment="1">
      <alignment vertical="center"/>
    </xf>
    <xf numFmtId="38" fontId="2" fillId="6" borderId="17" xfId="49" applyFont="1" applyFill="1" applyBorder="1" applyAlignment="1">
      <alignment vertical="center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37" borderId="34" xfId="0" applyFont="1" applyFill="1" applyBorder="1" applyAlignment="1">
      <alignment horizontal="left" vertical="top" wrapText="1"/>
    </xf>
    <xf numFmtId="0" fontId="2" fillId="37" borderId="27" xfId="0" applyFont="1" applyFill="1" applyBorder="1" applyAlignment="1">
      <alignment horizontal="left" vertical="top" wrapText="1"/>
    </xf>
    <xf numFmtId="38" fontId="13" fillId="0" borderId="34" xfId="0" applyNumberFormat="1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2" fillId="37" borderId="28" xfId="0" applyFont="1" applyFill="1" applyBorder="1" applyAlignment="1">
      <alignment horizontal="center" vertical="center" wrapText="1"/>
    </xf>
    <xf numFmtId="0" fontId="2" fillId="37" borderId="29" xfId="0" applyFont="1" applyFill="1" applyBorder="1" applyAlignment="1">
      <alignment horizontal="center" vertical="center" wrapText="1"/>
    </xf>
    <xf numFmtId="0" fontId="2" fillId="37" borderId="30" xfId="0" applyFont="1" applyFill="1" applyBorder="1" applyAlignment="1">
      <alignment horizontal="center" vertical="center" wrapText="1"/>
    </xf>
    <xf numFmtId="0" fontId="2" fillId="37" borderId="33" xfId="0" applyFont="1" applyFill="1" applyBorder="1" applyAlignment="1">
      <alignment horizontal="center" vertical="center" wrapText="1"/>
    </xf>
    <xf numFmtId="0" fontId="2" fillId="37" borderId="20" xfId="0" applyFont="1" applyFill="1" applyBorder="1" applyAlignment="1">
      <alignment horizontal="center" vertical="center" wrapText="1"/>
    </xf>
    <xf numFmtId="0" fontId="2" fillId="37" borderId="22" xfId="0" applyFont="1" applyFill="1" applyBorder="1" applyAlignment="1">
      <alignment horizontal="center" vertical="center" wrapText="1"/>
    </xf>
    <xf numFmtId="38" fontId="4" fillId="6" borderId="28" xfId="49" applyFont="1" applyFill="1" applyBorder="1" applyAlignment="1">
      <alignment horizontal="center" vertical="center"/>
    </xf>
    <xf numFmtId="38" fontId="4" fillId="6" borderId="29" xfId="49" applyFont="1" applyFill="1" applyBorder="1" applyAlignment="1">
      <alignment horizontal="center" vertical="center"/>
    </xf>
    <xf numFmtId="38" fontId="4" fillId="6" borderId="30" xfId="49" applyFont="1" applyFill="1" applyBorder="1" applyAlignment="1">
      <alignment horizontal="center" vertical="center"/>
    </xf>
    <xf numFmtId="38" fontId="4" fillId="6" borderId="33" xfId="49" applyFont="1" applyFill="1" applyBorder="1" applyAlignment="1">
      <alignment horizontal="center" vertical="center"/>
    </xf>
    <xf numFmtId="38" fontId="4" fillId="6" borderId="20" xfId="49" applyFont="1" applyFill="1" applyBorder="1" applyAlignment="1">
      <alignment horizontal="center" vertical="center"/>
    </xf>
    <xf numFmtId="38" fontId="4" fillId="6" borderId="22" xfId="49" applyFont="1" applyFill="1" applyBorder="1" applyAlignment="1">
      <alignment horizontal="center" vertical="center"/>
    </xf>
    <xf numFmtId="0" fontId="0" fillId="37" borderId="28" xfId="0" applyFill="1" applyBorder="1" applyAlignment="1">
      <alignment horizontal="center" vertical="center"/>
    </xf>
    <xf numFmtId="0" fontId="0" fillId="37" borderId="29" xfId="0" applyFill="1" applyBorder="1" applyAlignment="1">
      <alignment horizontal="center" vertical="center"/>
    </xf>
    <xf numFmtId="0" fontId="0" fillId="37" borderId="30" xfId="0" applyFill="1" applyBorder="1" applyAlignment="1">
      <alignment horizontal="center" vertical="center"/>
    </xf>
    <xf numFmtId="0" fontId="0" fillId="37" borderId="33" xfId="0" applyFill="1" applyBorder="1" applyAlignment="1">
      <alignment horizontal="center" vertical="center"/>
    </xf>
    <xf numFmtId="0" fontId="0" fillId="37" borderId="20" xfId="0" applyFill="1" applyBorder="1" applyAlignment="1">
      <alignment horizontal="center" vertical="center"/>
    </xf>
    <xf numFmtId="0" fontId="0" fillId="37" borderId="22" xfId="0" applyFill="1" applyBorder="1" applyAlignment="1">
      <alignment horizontal="center" vertical="center"/>
    </xf>
    <xf numFmtId="0" fontId="2" fillId="37" borderId="17" xfId="0" applyFont="1" applyFill="1" applyBorder="1" applyAlignment="1">
      <alignment horizontal="left" vertical="center" wrapText="1"/>
    </xf>
    <xf numFmtId="0" fontId="2" fillId="37" borderId="17" xfId="0" applyFont="1" applyFill="1" applyBorder="1" applyAlignment="1">
      <alignment horizontal="left" vertical="center"/>
    </xf>
    <xf numFmtId="38" fontId="13" fillId="0" borderId="17" xfId="0" applyNumberFormat="1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4" fillId="6" borderId="28" xfId="0" applyFont="1" applyFill="1" applyBorder="1" applyAlignment="1">
      <alignment horizontal="center" vertical="center"/>
    </xf>
    <xf numFmtId="0" fontId="4" fillId="6" borderId="29" xfId="0" applyFont="1" applyFill="1" applyBorder="1" applyAlignment="1">
      <alignment horizontal="center" vertical="center"/>
    </xf>
    <xf numFmtId="0" fontId="4" fillId="6" borderId="30" xfId="0" applyFont="1" applyFill="1" applyBorder="1" applyAlignment="1">
      <alignment horizontal="center" vertical="center"/>
    </xf>
    <xf numFmtId="0" fontId="4" fillId="6" borderId="33" xfId="0" applyFont="1" applyFill="1" applyBorder="1" applyAlignment="1">
      <alignment horizontal="center" vertical="center"/>
    </xf>
    <xf numFmtId="0" fontId="4" fillId="6" borderId="20" xfId="0" applyFont="1" applyFill="1" applyBorder="1" applyAlignment="1">
      <alignment horizontal="center" vertical="center"/>
    </xf>
    <xf numFmtId="0" fontId="4" fillId="6" borderId="2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center" wrapText="1"/>
    </xf>
    <xf numFmtId="188" fontId="0" fillId="0" borderId="20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6" fontId="19" fillId="0" borderId="35" xfId="58" applyNumberFormat="1" applyFont="1" applyBorder="1" applyAlignment="1">
      <alignment horizontal="right" vertical="center"/>
    </xf>
    <xf numFmtId="6" fontId="19" fillId="0" borderId="36" xfId="58" applyNumberFormat="1" applyFont="1" applyBorder="1" applyAlignment="1">
      <alignment horizontal="right" vertical="center"/>
    </xf>
    <xf numFmtId="6" fontId="19" fillId="0" borderId="37" xfId="58" applyNumberFormat="1" applyFont="1" applyBorder="1" applyAlignment="1">
      <alignment horizontal="right" vertical="center"/>
    </xf>
    <xf numFmtId="0" fontId="0" fillId="6" borderId="21" xfId="0" applyFont="1" applyFill="1" applyBorder="1" applyAlignment="1">
      <alignment horizontal="left" vertical="center"/>
    </xf>
    <xf numFmtId="0" fontId="0" fillId="6" borderId="23" xfId="0" applyFont="1" applyFill="1" applyBorder="1" applyAlignment="1">
      <alignment horizontal="left" vertical="center"/>
    </xf>
    <xf numFmtId="3" fontId="7" fillId="0" borderId="28" xfId="0" applyNumberFormat="1" applyFont="1" applyBorder="1" applyAlignment="1">
      <alignment vertical="center"/>
    </xf>
    <xf numFmtId="3" fontId="0" fillId="0" borderId="29" xfId="0" applyNumberFormat="1" applyBorder="1" applyAlignment="1">
      <alignment vertical="center"/>
    </xf>
    <xf numFmtId="6" fontId="3" fillId="0" borderId="20" xfId="58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6" fontId="2" fillId="0" borderId="0" xfId="58" applyNumberFormat="1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29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29" xfId="0" applyFont="1" applyBorder="1" applyAlignment="1">
      <alignment horizontal="center" vertical="top" wrapText="1"/>
    </xf>
    <xf numFmtId="0" fontId="0" fillId="0" borderId="0" xfId="0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428625</xdr:colOff>
      <xdr:row>16</xdr:row>
      <xdr:rowOff>95250</xdr:rowOff>
    </xdr:from>
    <xdr:ext cx="3305175" cy="190500"/>
    <xdr:sp>
      <xdr:nvSpPr>
        <xdr:cNvPr id="1" name="Text Box 44"/>
        <xdr:cNvSpPr txBox="1">
          <a:spLocks noChangeArrowheads="1"/>
        </xdr:cNvSpPr>
      </xdr:nvSpPr>
      <xdr:spPr>
        <a:xfrm>
          <a:off x="962025" y="2905125"/>
          <a:ext cx="33051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数量を打込んで下さい、合計金額が出ます。</a:t>
          </a:r>
        </a:p>
      </xdr:txBody>
    </xdr:sp>
    <xdr:clientData/>
  </xdr:oneCellAnchor>
  <xdr:twoCellAnchor>
    <xdr:from>
      <xdr:col>3</xdr:col>
      <xdr:colOff>304800</xdr:colOff>
      <xdr:row>16</xdr:row>
      <xdr:rowOff>266700</xdr:rowOff>
    </xdr:from>
    <xdr:to>
      <xdr:col>4</xdr:col>
      <xdr:colOff>314325</xdr:colOff>
      <xdr:row>17</xdr:row>
      <xdr:rowOff>104775</xdr:rowOff>
    </xdr:to>
    <xdr:sp>
      <xdr:nvSpPr>
        <xdr:cNvPr id="2" name="Line 46"/>
        <xdr:cNvSpPr>
          <a:spLocks/>
        </xdr:cNvSpPr>
      </xdr:nvSpPr>
      <xdr:spPr>
        <a:xfrm flipH="1">
          <a:off x="1685925" y="3076575"/>
          <a:ext cx="400050" cy="1905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18</xdr:col>
      <xdr:colOff>19050</xdr:colOff>
      <xdr:row>16</xdr:row>
      <xdr:rowOff>47625</xdr:rowOff>
    </xdr:from>
    <xdr:to>
      <xdr:col>21</xdr:col>
      <xdr:colOff>447675</xdr:colOff>
      <xdr:row>17</xdr:row>
      <xdr:rowOff>133350</xdr:rowOff>
    </xdr:to>
    <xdr:pic>
      <xdr:nvPicPr>
        <xdr:cNvPr id="3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53425" y="2857500"/>
          <a:ext cx="1771650" cy="4381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12</xdr:col>
      <xdr:colOff>590550</xdr:colOff>
      <xdr:row>16</xdr:row>
      <xdr:rowOff>57150</xdr:rowOff>
    </xdr:from>
    <xdr:to>
      <xdr:col>16</xdr:col>
      <xdr:colOff>19050</xdr:colOff>
      <xdr:row>16</xdr:row>
      <xdr:rowOff>276225</xdr:rowOff>
    </xdr:to>
    <xdr:pic>
      <xdr:nvPicPr>
        <xdr:cNvPr id="4" name="Picture 17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57900" y="2867025"/>
          <a:ext cx="1828800" cy="219075"/>
        </a:xfrm>
        <a:prstGeom prst="rect">
          <a:avLst/>
        </a:prstGeom>
        <a:noFill/>
        <a:ln w="1" cmpd="sng">
          <a:noFill/>
        </a:ln>
      </xdr:spPr>
    </xdr:pic>
    <xdr:clientData/>
  </xdr:twoCellAnchor>
  <xdr:oneCellAnchor>
    <xdr:from>
      <xdr:col>10</xdr:col>
      <xdr:colOff>542925</xdr:colOff>
      <xdr:row>12</xdr:row>
      <xdr:rowOff>47625</xdr:rowOff>
    </xdr:from>
    <xdr:ext cx="1495425" cy="257175"/>
    <xdr:sp>
      <xdr:nvSpPr>
        <xdr:cNvPr id="5" name="テキスト ボックス 6"/>
        <xdr:cNvSpPr txBox="1">
          <a:spLocks noChangeArrowheads="1"/>
        </xdr:cNvSpPr>
      </xdr:nvSpPr>
      <xdr:spPr>
        <a:xfrm>
          <a:off x="5353050" y="2114550"/>
          <a:ext cx="14954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金具の合計金額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twoCellAnchor>
    <xdr:from>
      <xdr:col>10</xdr:col>
      <xdr:colOff>161925</xdr:colOff>
      <xdr:row>12</xdr:row>
      <xdr:rowOff>171450</xdr:rowOff>
    </xdr:from>
    <xdr:to>
      <xdr:col>10</xdr:col>
      <xdr:colOff>542925</xdr:colOff>
      <xdr:row>13</xdr:row>
      <xdr:rowOff>114300</xdr:rowOff>
    </xdr:to>
    <xdr:sp>
      <xdr:nvSpPr>
        <xdr:cNvPr id="6" name="直線矢印コネクタ 10"/>
        <xdr:cNvSpPr>
          <a:spLocks/>
        </xdr:cNvSpPr>
      </xdr:nvSpPr>
      <xdr:spPr>
        <a:xfrm rot="10800000" flipV="1">
          <a:off x="4972050" y="2238375"/>
          <a:ext cx="381000" cy="190500"/>
        </a:xfrm>
        <a:prstGeom prst="straightConnector1">
          <a:avLst/>
        </a:prstGeom>
        <a:noFill/>
        <a:ln w="9525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22</xdr:col>
      <xdr:colOff>304800</xdr:colOff>
      <xdr:row>55</xdr:row>
      <xdr:rowOff>66675</xdr:rowOff>
    </xdr:from>
    <xdr:to>
      <xdr:col>26</xdr:col>
      <xdr:colOff>38100</xdr:colOff>
      <xdr:row>70</xdr:row>
      <xdr:rowOff>133350</xdr:rowOff>
    </xdr:to>
    <xdr:pic>
      <xdr:nvPicPr>
        <xdr:cNvPr id="7" name="Picture 36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648950" y="9391650"/>
          <a:ext cx="3333750" cy="2505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21</xdr:col>
      <xdr:colOff>409575</xdr:colOff>
      <xdr:row>48</xdr:row>
      <xdr:rowOff>19050</xdr:rowOff>
    </xdr:from>
    <xdr:to>
      <xdr:col>23</xdr:col>
      <xdr:colOff>514350</xdr:colOff>
      <xdr:row>55</xdr:row>
      <xdr:rowOff>19050</xdr:rowOff>
    </xdr:to>
    <xdr:pic>
      <xdr:nvPicPr>
        <xdr:cNvPr id="8" name="Picture 36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086975" y="8210550"/>
          <a:ext cx="1514475" cy="1133475"/>
        </a:xfrm>
        <a:prstGeom prst="rect">
          <a:avLst/>
        </a:prstGeom>
        <a:noFill/>
        <a:ln w="1" cmpd="sng">
          <a:noFill/>
        </a:ln>
      </xdr:spPr>
    </xdr:pic>
    <xdr:clientData/>
  </xdr:twoCellAnchor>
  <xdr:oneCellAnchor>
    <xdr:from>
      <xdr:col>16</xdr:col>
      <xdr:colOff>133350</xdr:colOff>
      <xdr:row>45</xdr:row>
      <xdr:rowOff>9525</xdr:rowOff>
    </xdr:from>
    <xdr:ext cx="1781175" cy="876300"/>
    <xdr:sp>
      <xdr:nvSpPr>
        <xdr:cNvPr id="9" name="テキスト ボックス 9"/>
        <xdr:cNvSpPr txBox="1">
          <a:spLocks noChangeArrowheads="1"/>
        </xdr:cNvSpPr>
      </xdr:nvSpPr>
      <xdr:spPr>
        <a:xfrm>
          <a:off x="8001000" y="7715250"/>
          <a:ext cx="1781175" cy="876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シンプルタイプは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筋交い・便利穴・仮穴を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省略してて低価格を実現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材質：ＦＣＤ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450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ﾀﾞｸﾀｲﾙ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140"/>
  <sheetViews>
    <sheetView showGridLines="0" showZeros="0" tabSelected="1" showOutlineSymbols="0" zoomScalePageLayoutView="0" workbookViewId="0" topLeftCell="A8">
      <selection activeCell="J13" sqref="J13"/>
    </sheetView>
  </sheetViews>
  <sheetFormatPr defaultColWidth="9.00390625" defaultRowHeight="13.5"/>
  <cols>
    <col min="1" max="1" width="5.625" style="0" customWidth="1"/>
    <col min="2" max="2" width="1.37890625" style="0" customWidth="1"/>
    <col min="3" max="3" width="11.125" style="0" customWidth="1"/>
    <col min="4" max="4" width="5.125" style="0" customWidth="1"/>
    <col min="5" max="5" width="6.75390625" style="0" customWidth="1"/>
    <col min="6" max="6" width="7.625" style="0" customWidth="1"/>
    <col min="7" max="7" width="1.12109375" style="0" customWidth="1"/>
    <col min="8" max="8" width="11.875" style="0" customWidth="1"/>
    <col min="9" max="9" width="4.875" style="0" customWidth="1"/>
    <col min="10" max="10" width="7.625" style="0" customWidth="1"/>
    <col min="11" max="11" width="7.50390625" style="0" customWidth="1"/>
    <col min="12" max="12" width="1.12109375" style="0" customWidth="1"/>
    <col min="13" max="13" width="11.375" style="0" customWidth="1"/>
    <col min="14" max="14" width="5.375" style="0" customWidth="1"/>
    <col min="15" max="15" width="7.25390625" style="0" customWidth="1"/>
    <col min="16" max="16" width="7.50390625" style="0" customWidth="1"/>
    <col min="17" max="17" width="2.00390625" style="0" customWidth="1"/>
    <col min="18" max="18" width="4.125" style="0" customWidth="1"/>
    <col min="19" max="19" width="8.875" style="0" customWidth="1"/>
    <col min="20" max="20" width="8.75390625" style="0" customWidth="1"/>
    <col min="21" max="21" width="10.75390625" style="0" hidden="1" customWidth="1"/>
    <col min="22" max="22" width="8.75390625" style="0" customWidth="1"/>
    <col min="23" max="23" width="9.75390625" style="0" customWidth="1"/>
    <col min="24" max="24" width="13.75390625" style="0" customWidth="1"/>
    <col min="25" max="25" width="12.625" style="0" customWidth="1"/>
    <col min="26" max="26" width="11.125" style="0" customWidth="1"/>
    <col min="27" max="27" width="12.00390625" style="0" customWidth="1"/>
    <col min="28" max="28" width="11.25390625" style="0" customWidth="1"/>
    <col min="29" max="29" width="12.25390625" style="0" customWidth="1"/>
    <col min="35" max="35" width="12.625" style="0" customWidth="1"/>
    <col min="38" max="38" width="10.625" style="0" customWidth="1"/>
    <col min="39" max="39" width="4.375" style="0" customWidth="1"/>
    <col min="40" max="40" width="11.625" style="0" customWidth="1"/>
    <col min="41" max="41" width="9.625" style="0" customWidth="1"/>
    <col min="42" max="42" width="10.25390625" style="0" customWidth="1"/>
    <col min="43" max="43" width="10.75390625" style="0" customWidth="1"/>
    <col min="44" max="44" width="5.50390625" style="0" customWidth="1"/>
    <col min="45" max="45" width="12.125" style="0" customWidth="1"/>
    <col min="48" max="48" width="10.375" style="0" customWidth="1"/>
    <col min="50" max="50" width="13.50390625" style="0" customWidth="1"/>
    <col min="53" max="53" width="9.75390625" style="0" customWidth="1"/>
    <col min="55" max="55" width="11.50390625" style="0" customWidth="1"/>
    <col min="58" max="58" width="9.75390625" style="0" customWidth="1"/>
    <col min="60" max="60" width="12.00390625" style="0" customWidth="1"/>
    <col min="63" max="63" width="9.75390625" style="0" customWidth="1"/>
  </cols>
  <sheetData>
    <row r="1" spans="13:16" ht="13.5">
      <c r="M1" s="8"/>
      <c r="N1" s="20"/>
      <c r="O1" s="8"/>
      <c r="P1" s="8"/>
    </row>
    <row r="2" spans="8:29" ht="17.25" customHeight="1">
      <c r="H2" s="19"/>
      <c r="Z2" s="2"/>
      <c r="AA2" s="2"/>
      <c r="AB2" s="2"/>
      <c r="AC2" s="2"/>
    </row>
    <row r="3" spans="3:29" ht="12" customHeight="1">
      <c r="C3" s="2"/>
      <c r="D3" s="2"/>
      <c r="G3" s="7"/>
      <c r="H3" s="7"/>
      <c r="I3" s="7"/>
      <c r="J3" s="7"/>
      <c r="K3" s="7"/>
      <c r="L3" s="7"/>
      <c r="O3" s="9"/>
      <c r="Z3" s="2"/>
      <c r="AA3" s="2"/>
      <c r="AB3" s="2"/>
      <c r="AC3" s="2"/>
    </row>
    <row r="4" spans="1:29" ht="13.5">
      <c r="A4" s="8"/>
      <c r="H4" s="23"/>
      <c r="Z4" s="2"/>
      <c r="AA4" s="2"/>
      <c r="AB4" s="2"/>
      <c r="AC4" s="2"/>
    </row>
    <row r="5" spans="26:29" ht="13.5">
      <c r="Z5" s="2"/>
      <c r="AA5" s="2"/>
      <c r="AB5" s="2"/>
      <c r="AC5" s="2"/>
    </row>
    <row r="6" spans="26:29" ht="13.5">
      <c r="Z6" s="2"/>
      <c r="AA6" s="2"/>
      <c r="AB6" s="2"/>
      <c r="AC6" s="2"/>
    </row>
    <row r="7" spans="1:29" ht="13.5">
      <c r="A7" s="8"/>
      <c r="C7" s="8"/>
      <c r="D7" s="8"/>
      <c r="E7" s="8"/>
      <c r="F7" s="8"/>
      <c r="K7" s="2"/>
      <c r="L7" s="2"/>
      <c r="M7" s="2"/>
      <c r="N7" s="2"/>
      <c r="O7" s="2"/>
      <c r="P7" s="5"/>
      <c r="Z7" s="2"/>
      <c r="AA7" s="2"/>
      <c r="AB7" s="2"/>
      <c r="AC7" s="2"/>
    </row>
    <row r="8" spans="2:29" ht="13.5" customHeight="1">
      <c r="B8" s="8"/>
      <c r="C8" s="42"/>
      <c r="D8" s="42"/>
      <c r="E8" s="43"/>
      <c r="K8" s="2"/>
      <c r="L8" s="2"/>
      <c r="M8" s="2"/>
      <c r="N8" s="2"/>
      <c r="O8" s="2"/>
      <c r="P8" s="2"/>
      <c r="Z8" s="2"/>
      <c r="AA8" s="2"/>
      <c r="AB8" s="2"/>
      <c r="AC8" s="2"/>
    </row>
    <row r="9" spans="3:29" ht="13.5" customHeight="1">
      <c r="C9" s="22"/>
      <c r="D9" s="6"/>
      <c r="E9" s="8"/>
      <c r="K9" s="2"/>
      <c r="L9" s="2"/>
      <c r="M9" s="2"/>
      <c r="N9" s="2"/>
      <c r="O9" s="2"/>
      <c r="P9" s="18"/>
      <c r="Z9" s="2"/>
      <c r="AA9" s="2"/>
      <c r="AB9" s="2"/>
      <c r="AC9" s="2"/>
    </row>
    <row r="10" spans="11:29" ht="12.75" customHeight="1">
      <c r="K10" s="8"/>
      <c r="Z10" s="2"/>
      <c r="AA10" s="2"/>
      <c r="AB10" s="2"/>
      <c r="AC10" s="2"/>
    </row>
    <row r="11" spans="12:29" ht="13.5" customHeight="1">
      <c r="L11" s="7"/>
      <c r="M11" s="7"/>
      <c r="Z11" s="2"/>
      <c r="AA11" s="2"/>
      <c r="AB11" s="2"/>
      <c r="AC11" s="2"/>
    </row>
    <row r="12" spans="1:29" ht="12.75" customHeight="1">
      <c r="A12" s="44"/>
      <c r="C12" s="34"/>
      <c r="O12" s="8"/>
      <c r="P12" s="8"/>
      <c r="R12" s="44"/>
      <c r="Z12" s="2"/>
      <c r="AA12" s="2"/>
      <c r="AB12" s="2"/>
      <c r="AC12" s="2"/>
    </row>
    <row r="13" spans="3:29" ht="19.5" customHeight="1">
      <c r="C13" s="76" t="s">
        <v>37</v>
      </c>
      <c r="D13" s="76"/>
      <c r="E13" s="76"/>
      <c r="F13" s="76"/>
      <c r="G13" s="76"/>
      <c r="H13" s="76"/>
      <c r="K13" s="1"/>
      <c r="L13" s="1"/>
      <c r="N13" s="8"/>
      <c r="O13" s="14"/>
      <c r="P13" s="14">
        <f>AC19</f>
        <v>0</v>
      </c>
      <c r="Q13" s="8"/>
      <c r="R13" s="8"/>
      <c r="S13" s="8" t="s">
        <v>158</v>
      </c>
      <c r="T13" s="8"/>
      <c r="U13" s="8"/>
      <c r="V13" s="8"/>
      <c r="W13" s="8"/>
      <c r="X13" s="8"/>
      <c r="Y13" s="8"/>
      <c r="Z13" s="2"/>
      <c r="AA13" s="2"/>
      <c r="AB13" s="2"/>
      <c r="AC13" s="2"/>
    </row>
    <row r="14" spans="3:29" ht="11.25" customHeight="1" thickBot="1">
      <c r="C14" s="35"/>
      <c r="H14" s="40" t="s">
        <v>88</v>
      </c>
      <c r="I14" s="172">
        <f>I16*0.0476</f>
        <v>0</v>
      </c>
      <c r="J14" s="172"/>
      <c r="K14" s="39"/>
      <c r="L14" s="10"/>
      <c r="M14" s="8"/>
      <c r="N14" s="8"/>
      <c r="O14" s="37"/>
      <c r="P14" s="37">
        <f>AC9</f>
        <v>0</v>
      </c>
      <c r="Q14" s="8"/>
      <c r="R14" s="8"/>
      <c r="S14" s="8"/>
      <c r="T14" s="8"/>
      <c r="U14" s="8"/>
      <c r="V14" s="8"/>
      <c r="W14" s="8"/>
      <c r="X14" s="8"/>
      <c r="Y14" s="8"/>
      <c r="Z14" s="2"/>
      <c r="AA14" s="2"/>
      <c r="AB14" s="2"/>
      <c r="AC14" s="2"/>
    </row>
    <row r="15" spans="3:29" ht="18" customHeight="1" hidden="1" thickBot="1">
      <c r="C15" s="13"/>
      <c r="D15" s="12"/>
      <c r="E15" s="1"/>
      <c r="F15" s="21"/>
      <c r="G15" s="8"/>
      <c r="H15" s="8"/>
      <c r="I15" s="170"/>
      <c r="J15" s="171"/>
      <c r="K15" s="106"/>
      <c r="L15" s="15"/>
      <c r="M15" s="36"/>
      <c r="N15" s="8"/>
      <c r="O15" s="38"/>
      <c r="P15" s="38">
        <f>AC20</f>
        <v>0</v>
      </c>
      <c r="Q15" s="18"/>
      <c r="R15" s="18"/>
      <c r="S15" s="18"/>
      <c r="T15" s="18"/>
      <c r="U15" s="18"/>
      <c r="V15" s="18"/>
      <c r="W15" s="18"/>
      <c r="X15" s="18"/>
      <c r="Y15" s="18"/>
      <c r="Z15" s="2"/>
      <c r="AA15" s="2"/>
      <c r="AB15" s="2"/>
      <c r="AC15" s="2"/>
    </row>
    <row r="16" spans="3:29" ht="27.75" customHeight="1" thickBot="1">
      <c r="C16" s="175" t="s">
        <v>130</v>
      </c>
      <c r="D16" s="176"/>
      <c r="E16" s="176"/>
      <c r="F16" s="176"/>
      <c r="G16" s="176"/>
      <c r="H16" s="176"/>
      <c r="I16" s="165">
        <f>F78+K78+P48+P60+P78</f>
        <v>0</v>
      </c>
      <c r="J16" s="166"/>
      <c r="K16" s="167"/>
      <c r="L16" s="168" t="s">
        <v>84</v>
      </c>
      <c r="M16" s="168"/>
      <c r="N16" s="168"/>
      <c r="O16" s="169"/>
      <c r="P16" s="32">
        <f>D78+I78+N48+N60+N78</f>
        <v>0</v>
      </c>
      <c r="Q16" s="8"/>
      <c r="R16" s="8"/>
      <c r="S16" s="79" t="s">
        <v>153</v>
      </c>
      <c r="T16" s="8"/>
      <c r="U16" s="8"/>
      <c r="V16" s="8"/>
      <c r="W16" s="8"/>
      <c r="X16" s="8"/>
      <c r="Y16" s="8"/>
      <c r="Z16" s="2"/>
      <c r="AA16" s="2"/>
      <c r="AB16" s="2"/>
      <c r="AC16" s="2"/>
    </row>
    <row r="17" spans="3:29" ht="27.75" customHeight="1">
      <c r="C17" s="18"/>
      <c r="D17" s="173"/>
      <c r="E17" s="173"/>
      <c r="F17" s="173"/>
      <c r="G17" s="173"/>
      <c r="H17" s="174"/>
      <c r="I17" s="174"/>
      <c r="J17" s="174"/>
      <c r="K17" s="1"/>
      <c r="L17" s="10"/>
      <c r="M17" s="24"/>
      <c r="N17" s="8"/>
      <c r="O17" s="14"/>
      <c r="P17" s="25"/>
      <c r="Z17" s="2"/>
      <c r="AA17" s="2"/>
      <c r="AB17" s="2"/>
      <c r="AC17" s="2"/>
    </row>
    <row r="18" spans="3:50" ht="13.5" customHeight="1">
      <c r="C18" s="22"/>
      <c r="D18" s="16"/>
      <c r="E18" s="8"/>
      <c r="N18" s="2" t="s">
        <v>193</v>
      </c>
      <c r="O18" s="163">
        <f ca="1">TODAY()</f>
        <v>40892</v>
      </c>
      <c r="P18" s="163"/>
      <c r="Z18" s="2"/>
      <c r="AA18" s="2"/>
      <c r="AB18" s="2"/>
      <c r="AC18" s="2"/>
      <c r="AI18" t="s">
        <v>160</v>
      </c>
      <c r="AX18" t="s">
        <v>159</v>
      </c>
    </row>
    <row r="19" spans="2:63" ht="12.75" customHeight="1">
      <c r="B19" s="8"/>
      <c r="C19" s="109" t="s">
        <v>0</v>
      </c>
      <c r="D19" s="110" t="s">
        <v>1</v>
      </c>
      <c r="E19" s="111" t="s">
        <v>128</v>
      </c>
      <c r="F19" s="111" t="s">
        <v>2</v>
      </c>
      <c r="G19" s="17"/>
      <c r="H19" s="109" t="s">
        <v>0</v>
      </c>
      <c r="I19" s="110" t="s">
        <v>1</v>
      </c>
      <c r="J19" s="111" t="s">
        <v>128</v>
      </c>
      <c r="K19" s="118" t="s">
        <v>2</v>
      </c>
      <c r="L19" s="17"/>
      <c r="M19" s="109" t="s">
        <v>0</v>
      </c>
      <c r="N19" s="110" t="s">
        <v>1</v>
      </c>
      <c r="O19" s="111" t="s">
        <v>128</v>
      </c>
      <c r="P19" s="118" t="s">
        <v>2</v>
      </c>
      <c r="Z19" s="2"/>
      <c r="AA19" s="2"/>
      <c r="AB19" s="2"/>
      <c r="AC19" s="2"/>
      <c r="AI19" s="55" t="s">
        <v>0</v>
      </c>
      <c r="AJ19" s="92" t="s">
        <v>155</v>
      </c>
      <c r="AK19" s="84" t="s">
        <v>157</v>
      </c>
      <c r="AL19" s="84" t="s">
        <v>156</v>
      </c>
      <c r="AM19" s="17"/>
      <c r="AN19" s="55" t="s">
        <v>0</v>
      </c>
      <c r="AO19" s="92" t="s">
        <v>155</v>
      </c>
      <c r="AP19" s="84" t="s">
        <v>157</v>
      </c>
      <c r="AQ19" s="84" t="s">
        <v>156</v>
      </c>
      <c r="AR19" s="17"/>
      <c r="AS19" s="55" t="s">
        <v>0</v>
      </c>
      <c r="AT19" s="92" t="s">
        <v>155</v>
      </c>
      <c r="AU19" s="84" t="s">
        <v>157</v>
      </c>
      <c r="AV19" s="84" t="s">
        <v>156</v>
      </c>
      <c r="AX19" s="97" t="s">
        <v>0</v>
      </c>
      <c r="AY19" s="92" t="s">
        <v>155</v>
      </c>
      <c r="AZ19" s="84" t="s">
        <v>157</v>
      </c>
      <c r="BA19" s="84" t="s">
        <v>156</v>
      </c>
      <c r="BB19" s="17"/>
      <c r="BC19" s="97" t="s">
        <v>0</v>
      </c>
      <c r="BD19" s="92" t="s">
        <v>155</v>
      </c>
      <c r="BE19" s="84" t="s">
        <v>157</v>
      </c>
      <c r="BF19" s="84" t="s">
        <v>156</v>
      </c>
      <c r="BG19" s="17"/>
      <c r="BH19" s="97" t="s">
        <v>0</v>
      </c>
      <c r="BI19" s="92" t="s">
        <v>155</v>
      </c>
      <c r="BJ19" s="84" t="s">
        <v>157</v>
      </c>
      <c r="BK19" s="84" t="s">
        <v>156</v>
      </c>
    </row>
    <row r="20" spans="2:63" ht="12.75" customHeight="1">
      <c r="B20" s="8"/>
      <c r="C20" s="112" t="s">
        <v>3</v>
      </c>
      <c r="D20" s="47"/>
      <c r="E20" s="115">
        <v>980</v>
      </c>
      <c r="F20" s="115">
        <f>D20*E20</f>
        <v>0</v>
      </c>
      <c r="G20" s="10"/>
      <c r="H20" s="112" t="s">
        <v>43</v>
      </c>
      <c r="I20" s="47"/>
      <c r="J20" s="115">
        <v>2500</v>
      </c>
      <c r="K20" s="115">
        <f>I20*J20</f>
        <v>0</v>
      </c>
      <c r="L20" s="33"/>
      <c r="M20" s="119" t="s">
        <v>29</v>
      </c>
      <c r="N20" s="47"/>
      <c r="O20" s="122">
        <v>2200</v>
      </c>
      <c r="P20" s="115">
        <f aca="true" t="shared" si="0" ref="P20:P47">N20*O20</f>
        <v>0</v>
      </c>
      <c r="S20" s="160" t="s">
        <v>133</v>
      </c>
      <c r="T20" s="160"/>
      <c r="U20" s="160"/>
      <c r="V20" s="160"/>
      <c r="W20" s="80"/>
      <c r="X20" s="41"/>
      <c r="Y20" s="41"/>
      <c r="Z20" s="41"/>
      <c r="AA20" s="41"/>
      <c r="AB20" s="2"/>
      <c r="AC20" s="2"/>
      <c r="AI20" s="54" t="s">
        <v>3</v>
      </c>
      <c r="AJ20" s="70">
        <v>3</v>
      </c>
      <c r="AK20" s="70">
        <v>3</v>
      </c>
      <c r="AL20" s="70">
        <v>3</v>
      </c>
      <c r="AM20" s="10"/>
      <c r="AN20" s="54" t="s">
        <v>43</v>
      </c>
      <c r="AO20" s="94">
        <v>1</v>
      </c>
      <c r="AP20" s="94">
        <v>1</v>
      </c>
      <c r="AQ20" s="94">
        <v>3</v>
      </c>
      <c r="AR20" s="33"/>
      <c r="AS20" s="65" t="s">
        <v>29</v>
      </c>
      <c r="AT20" s="69"/>
      <c r="AU20" s="69"/>
      <c r="AV20" s="94"/>
      <c r="AX20" s="54" t="s">
        <v>3</v>
      </c>
      <c r="AY20" s="70">
        <f>D20*AJ20</f>
        <v>0</v>
      </c>
      <c r="AZ20" s="70">
        <f>D20*AK20</f>
        <v>0</v>
      </c>
      <c r="BA20" s="70">
        <f>D20*AL20</f>
        <v>0</v>
      </c>
      <c r="BB20" s="10"/>
      <c r="BC20" s="54" t="s">
        <v>43</v>
      </c>
      <c r="BD20" s="108">
        <f>I20*AP20</f>
        <v>0</v>
      </c>
      <c r="BE20" s="94">
        <f>I20*AP20</f>
        <v>0</v>
      </c>
      <c r="BF20" s="94">
        <f>I20*AQ20</f>
        <v>0</v>
      </c>
      <c r="BG20" s="33"/>
      <c r="BH20" s="65" t="s">
        <v>29</v>
      </c>
      <c r="BI20" s="69">
        <f>N20*AU20</f>
        <v>0</v>
      </c>
      <c r="BJ20" s="94">
        <f>N20*AU20</f>
        <v>0</v>
      </c>
      <c r="BK20" s="94">
        <f>N20*AV20</f>
        <v>0</v>
      </c>
    </row>
    <row r="21" spans="2:63" ht="12.75" customHeight="1">
      <c r="B21" s="8"/>
      <c r="C21" s="112" t="s">
        <v>165</v>
      </c>
      <c r="D21" s="47"/>
      <c r="E21" s="115">
        <v>960</v>
      </c>
      <c r="F21" s="115">
        <f aca="true" t="shared" si="1" ref="F21:F77">D21*E21</f>
        <v>0</v>
      </c>
      <c r="G21" s="10"/>
      <c r="H21" s="112" t="s">
        <v>44</v>
      </c>
      <c r="I21" s="47"/>
      <c r="J21" s="115">
        <v>530</v>
      </c>
      <c r="K21" s="115">
        <f aca="true" t="shared" si="2" ref="K21:K77">I21*J21</f>
        <v>0</v>
      </c>
      <c r="L21" s="33"/>
      <c r="M21" s="119" t="s">
        <v>25</v>
      </c>
      <c r="N21" s="48"/>
      <c r="O21" s="122">
        <v>3780</v>
      </c>
      <c r="P21" s="115">
        <f t="shared" si="0"/>
        <v>0</v>
      </c>
      <c r="S21" s="160"/>
      <c r="T21" s="160"/>
      <c r="U21" s="160"/>
      <c r="V21" s="160"/>
      <c r="Z21" s="2"/>
      <c r="AA21" s="2"/>
      <c r="AB21" s="2"/>
      <c r="AC21" s="2"/>
      <c r="AI21" s="54" t="s">
        <v>89</v>
      </c>
      <c r="AJ21" s="70">
        <v>3</v>
      </c>
      <c r="AK21" s="70">
        <v>3</v>
      </c>
      <c r="AL21" s="70">
        <v>3</v>
      </c>
      <c r="AM21" s="10"/>
      <c r="AN21" s="54" t="s">
        <v>44</v>
      </c>
      <c r="AO21" s="94"/>
      <c r="AP21" s="94"/>
      <c r="AQ21" s="94"/>
      <c r="AR21" s="33"/>
      <c r="AS21" s="65" t="s">
        <v>25</v>
      </c>
      <c r="AT21" s="69"/>
      <c r="AU21" s="69"/>
      <c r="AV21" s="94"/>
      <c r="AX21" s="54" t="s">
        <v>89</v>
      </c>
      <c r="AY21" s="94">
        <f aca="true" t="shared" si="3" ref="AY21:AY77">D21*AJ21</f>
        <v>0</v>
      </c>
      <c r="AZ21" s="94">
        <f aca="true" t="shared" si="4" ref="AZ21:AZ77">D21*AK21</f>
        <v>0</v>
      </c>
      <c r="BA21" s="94">
        <f aca="true" t="shared" si="5" ref="BA21:BA77">D21*AL21</f>
        <v>0</v>
      </c>
      <c r="BB21" s="10"/>
      <c r="BC21" s="54" t="s">
        <v>44</v>
      </c>
      <c r="BD21" s="108">
        <f aca="true" t="shared" si="6" ref="BD21:BD77">I21*AP21</f>
        <v>0</v>
      </c>
      <c r="BE21" s="94">
        <f aca="true" t="shared" si="7" ref="BE21:BE77">I21*AP21</f>
        <v>0</v>
      </c>
      <c r="BF21" s="94">
        <f aca="true" t="shared" si="8" ref="BF21:BF77">I21*AQ21</f>
        <v>0</v>
      </c>
      <c r="BG21" s="33"/>
      <c r="BH21" s="65" t="s">
        <v>25</v>
      </c>
      <c r="BI21" s="69">
        <f aca="true" t="shared" si="9" ref="BI21:BI47">N21*AU21</f>
        <v>0</v>
      </c>
      <c r="BJ21" s="94">
        <f aca="true" t="shared" si="10" ref="BJ21:BJ47">N21*AU21</f>
        <v>0</v>
      </c>
      <c r="BK21" s="94">
        <f aca="true" t="shared" si="11" ref="BK21:BK47">N21*AV21</f>
        <v>0</v>
      </c>
    </row>
    <row r="22" spans="2:63" ht="12.75" customHeight="1">
      <c r="B22" s="8"/>
      <c r="C22" s="113" t="s">
        <v>195</v>
      </c>
      <c r="D22" s="47"/>
      <c r="E22" s="115"/>
      <c r="F22" s="115"/>
      <c r="G22" s="10"/>
      <c r="H22" s="112" t="s">
        <v>117</v>
      </c>
      <c r="I22" s="47"/>
      <c r="J22" s="115">
        <v>800</v>
      </c>
      <c r="K22" s="115">
        <f t="shared" si="2"/>
        <v>0</v>
      </c>
      <c r="L22" s="33"/>
      <c r="M22" s="119" t="s">
        <v>30</v>
      </c>
      <c r="N22" s="48"/>
      <c r="O22" s="122">
        <v>2090</v>
      </c>
      <c r="P22" s="115">
        <f t="shared" si="0"/>
        <v>0</v>
      </c>
      <c r="Z22" s="2"/>
      <c r="AA22" s="2"/>
      <c r="AB22" s="2"/>
      <c r="AC22" s="2"/>
      <c r="AI22" s="56" t="s">
        <v>90</v>
      </c>
      <c r="AJ22" s="70">
        <v>5</v>
      </c>
      <c r="AK22" s="70">
        <v>5</v>
      </c>
      <c r="AL22" s="70">
        <v>5</v>
      </c>
      <c r="AM22" s="10"/>
      <c r="AN22" s="54" t="s">
        <v>117</v>
      </c>
      <c r="AO22" s="94">
        <v>1</v>
      </c>
      <c r="AP22" s="94">
        <v>1</v>
      </c>
      <c r="AQ22" s="94">
        <v>1</v>
      </c>
      <c r="AR22" s="33"/>
      <c r="AS22" s="65" t="s">
        <v>30</v>
      </c>
      <c r="AT22" s="69"/>
      <c r="AU22" s="69"/>
      <c r="AV22" s="94"/>
      <c r="AX22" s="56" t="s">
        <v>90</v>
      </c>
      <c r="AY22" s="94">
        <f t="shared" si="3"/>
        <v>0</v>
      </c>
      <c r="AZ22" s="94">
        <f t="shared" si="4"/>
        <v>0</v>
      </c>
      <c r="BA22" s="94">
        <f t="shared" si="5"/>
        <v>0</v>
      </c>
      <c r="BB22" s="10"/>
      <c r="BC22" s="54" t="s">
        <v>117</v>
      </c>
      <c r="BD22" s="108">
        <f t="shared" si="6"/>
        <v>0</v>
      </c>
      <c r="BE22" s="94">
        <f t="shared" si="7"/>
        <v>0</v>
      </c>
      <c r="BF22" s="94">
        <f t="shared" si="8"/>
        <v>0</v>
      </c>
      <c r="BG22" s="33"/>
      <c r="BH22" s="65" t="s">
        <v>30</v>
      </c>
      <c r="BI22" s="69">
        <f t="shared" si="9"/>
        <v>0</v>
      </c>
      <c r="BJ22" s="94">
        <f t="shared" si="10"/>
        <v>0</v>
      </c>
      <c r="BK22" s="94">
        <f t="shared" si="11"/>
        <v>0</v>
      </c>
    </row>
    <row r="23" spans="2:63" ht="12.75" customHeight="1">
      <c r="B23" s="8"/>
      <c r="C23" s="113" t="s">
        <v>196</v>
      </c>
      <c r="D23" s="47"/>
      <c r="E23" s="115"/>
      <c r="F23" s="115"/>
      <c r="G23" s="10"/>
      <c r="H23" s="112" t="s">
        <v>161</v>
      </c>
      <c r="I23" s="47"/>
      <c r="J23" s="115">
        <v>350</v>
      </c>
      <c r="K23" s="115">
        <f t="shared" si="2"/>
        <v>0</v>
      </c>
      <c r="L23" s="33"/>
      <c r="M23" s="112" t="s">
        <v>126</v>
      </c>
      <c r="N23" s="48"/>
      <c r="O23" s="115">
        <v>5040</v>
      </c>
      <c r="P23" s="115">
        <f t="shared" si="0"/>
        <v>0</v>
      </c>
      <c r="S23" s="126" t="s">
        <v>205</v>
      </c>
      <c r="T23" s="126"/>
      <c r="U23" s="126"/>
      <c r="V23" s="126"/>
      <c r="W23" s="107"/>
      <c r="Z23" s="2"/>
      <c r="AA23" s="2"/>
      <c r="AB23" s="2"/>
      <c r="AC23" s="2"/>
      <c r="AI23" s="56" t="s">
        <v>91</v>
      </c>
      <c r="AJ23" s="70">
        <v>6</v>
      </c>
      <c r="AK23" s="70">
        <v>6</v>
      </c>
      <c r="AL23" s="70">
        <v>6</v>
      </c>
      <c r="AM23" s="10"/>
      <c r="AN23" s="54" t="s">
        <v>161</v>
      </c>
      <c r="AO23" s="94">
        <v>1</v>
      </c>
      <c r="AP23" s="94"/>
      <c r="AQ23" s="94"/>
      <c r="AR23" s="33"/>
      <c r="AS23" s="54" t="s">
        <v>126</v>
      </c>
      <c r="AT23" s="69">
        <v>3</v>
      </c>
      <c r="AU23" s="94">
        <v>3</v>
      </c>
      <c r="AV23" s="94">
        <v>9</v>
      </c>
      <c r="AX23" s="56" t="s">
        <v>91</v>
      </c>
      <c r="AY23" s="94">
        <f t="shared" si="3"/>
        <v>0</v>
      </c>
      <c r="AZ23" s="94">
        <f t="shared" si="4"/>
        <v>0</v>
      </c>
      <c r="BA23" s="94">
        <f t="shared" si="5"/>
        <v>0</v>
      </c>
      <c r="BB23" s="10"/>
      <c r="BC23" s="54" t="s">
        <v>161</v>
      </c>
      <c r="BD23" s="108">
        <f t="shared" si="6"/>
        <v>0</v>
      </c>
      <c r="BE23" s="94">
        <f t="shared" si="7"/>
        <v>0</v>
      </c>
      <c r="BF23" s="94">
        <f t="shared" si="8"/>
        <v>0</v>
      </c>
      <c r="BG23" s="33"/>
      <c r="BH23" s="54" t="s">
        <v>126</v>
      </c>
      <c r="BI23" s="69">
        <f t="shared" si="9"/>
        <v>0</v>
      </c>
      <c r="BJ23" s="94">
        <f t="shared" si="10"/>
        <v>0</v>
      </c>
      <c r="BK23" s="94">
        <f t="shared" si="11"/>
        <v>0</v>
      </c>
    </row>
    <row r="24" spans="2:63" ht="12.75" customHeight="1">
      <c r="B24" s="8"/>
      <c r="C24" s="112" t="s">
        <v>4</v>
      </c>
      <c r="D24" s="47"/>
      <c r="E24" s="115">
        <v>780</v>
      </c>
      <c r="F24" s="115">
        <f t="shared" si="1"/>
        <v>0</v>
      </c>
      <c r="G24" s="10"/>
      <c r="H24" s="112" t="s">
        <v>45</v>
      </c>
      <c r="I24" s="47"/>
      <c r="J24" s="115">
        <v>1000</v>
      </c>
      <c r="K24" s="115">
        <f t="shared" si="2"/>
        <v>0</v>
      </c>
      <c r="L24" s="33"/>
      <c r="M24" s="113" t="s">
        <v>24</v>
      </c>
      <c r="N24" s="94"/>
      <c r="O24" s="122">
        <v>220</v>
      </c>
      <c r="P24" s="115">
        <f t="shared" si="0"/>
        <v>0</v>
      </c>
      <c r="S24" s="164" t="s">
        <v>206</v>
      </c>
      <c r="T24" s="164"/>
      <c r="U24" s="164"/>
      <c r="V24" s="164"/>
      <c r="W24" s="164"/>
      <c r="Z24" s="2"/>
      <c r="AA24" s="2"/>
      <c r="AB24" s="2"/>
      <c r="AC24" s="2"/>
      <c r="AI24" s="54" t="s">
        <v>4</v>
      </c>
      <c r="AJ24" s="70">
        <v>2</v>
      </c>
      <c r="AK24" s="70">
        <v>2</v>
      </c>
      <c r="AL24" s="70">
        <v>2</v>
      </c>
      <c r="AM24" s="10"/>
      <c r="AN24" s="54" t="s">
        <v>45</v>
      </c>
      <c r="AO24" s="94">
        <v>1</v>
      </c>
      <c r="AP24" s="94">
        <v>1</v>
      </c>
      <c r="AQ24" s="94">
        <v>1</v>
      </c>
      <c r="AR24" s="33"/>
      <c r="AS24" s="56" t="s">
        <v>24</v>
      </c>
      <c r="AT24" s="75"/>
      <c r="AU24" s="69"/>
      <c r="AV24" s="94"/>
      <c r="AX24" s="54" t="s">
        <v>4</v>
      </c>
      <c r="AY24" s="94">
        <f t="shared" si="3"/>
        <v>0</v>
      </c>
      <c r="AZ24" s="94">
        <f t="shared" si="4"/>
        <v>0</v>
      </c>
      <c r="BA24" s="94">
        <f t="shared" si="5"/>
        <v>0</v>
      </c>
      <c r="BB24" s="10"/>
      <c r="BC24" s="54" t="s">
        <v>45</v>
      </c>
      <c r="BD24" s="108">
        <f t="shared" si="6"/>
        <v>0</v>
      </c>
      <c r="BE24" s="94">
        <f t="shared" si="7"/>
        <v>0</v>
      </c>
      <c r="BF24" s="94">
        <f t="shared" si="8"/>
        <v>0</v>
      </c>
      <c r="BG24" s="33"/>
      <c r="BH24" s="56" t="s">
        <v>24</v>
      </c>
      <c r="BI24" s="69">
        <f t="shared" si="9"/>
        <v>0</v>
      </c>
      <c r="BJ24" s="94">
        <f t="shared" si="10"/>
        <v>0</v>
      </c>
      <c r="BK24" s="94">
        <f t="shared" si="11"/>
        <v>0</v>
      </c>
    </row>
    <row r="25" spans="2:63" ht="12.75" customHeight="1">
      <c r="B25" s="8"/>
      <c r="C25" s="112" t="s">
        <v>92</v>
      </c>
      <c r="D25" s="47"/>
      <c r="E25" s="115">
        <v>960</v>
      </c>
      <c r="F25" s="115">
        <f t="shared" si="1"/>
        <v>0</v>
      </c>
      <c r="G25" s="10"/>
      <c r="H25" s="112" t="s">
        <v>46</v>
      </c>
      <c r="I25" s="47"/>
      <c r="J25" s="117">
        <v>1210</v>
      </c>
      <c r="K25" s="115">
        <f t="shared" si="2"/>
        <v>0</v>
      </c>
      <c r="L25" s="33"/>
      <c r="M25" s="53"/>
      <c r="N25" s="70"/>
      <c r="O25" s="70"/>
      <c r="P25" s="70">
        <f t="shared" si="0"/>
        <v>0</v>
      </c>
      <c r="S25" s="164" t="s">
        <v>207</v>
      </c>
      <c r="T25" s="164"/>
      <c r="U25" s="164"/>
      <c r="V25" s="164"/>
      <c r="W25" s="164"/>
      <c r="Z25" s="2"/>
      <c r="AA25" s="2"/>
      <c r="AB25" s="2"/>
      <c r="AC25" s="2"/>
      <c r="AI25" s="54" t="s">
        <v>92</v>
      </c>
      <c r="AJ25" s="70">
        <v>2</v>
      </c>
      <c r="AK25" s="70">
        <v>2</v>
      </c>
      <c r="AL25" s="70">
        <v>2</v>
      </c>
      <c r="AM25" s="10"/>
      <c r="AN25" s="54" t="s">
        <v>46</v>
      </c>
      <c r="AO25" s="94">
        <v>2</v>
      </c>
      <c r="AP25" s="95">
        <v>2</v>
      </c>
      <c r="AQ25" s="94">
        <v>4</v>
      </c>
      <c r="AR25" s="33"/>
      <c r="AS25" s="53"/>
      <c r="AT25" s="70"/>
      <c r="AU25" s="70"/>
      <c r="AV25" s="70"/>
      <c r="AX25" s="54" t="s">
        <v>92</v>
      </c>
      <c r="AY25" s="94">
        <f t="shared" si="3"/>
        <v>0</v>
      </c>
      <c r="AZ25" s="94">
        <f t="shared" si="4"/>
        <v>0</v>
      </c>
      <c r="BA25" s="94">
        <f t="shared" si="5"/>
        <v>0</v>
      </c>
      <c r="BB25" s="10"/>
      <c r="BC25" s="54" t="s">
        <v>46</v>
      </c>
      <c r="BD25" s="108">
        <f t="shared" si="6"/>
        <v>0</v>
      </c>
      <c r="BE25" s="94">
        <f t="shared" si="7"/>
        <v>0</v>
      </c>
      <c r="BF25" s="94">
        <f t="shared" si="8"/>
        <v>0</v>
      </c>
      <c r="BG25" s="33"/>
      <c r="BH25" s="53"/>
      <c r="BI25" s="69">
        <f t="shared" si="9"/>
        <v>0</v>
      </c>
      <c r="BJ25" s="94">
        <f t="shared" si="10"/>
        <v>0</v>
      </c>
      <c r="BK25" s="94">
        <f t="shared" si="11"/>
        <v>0</v>
      </c>
    </row>
    <row r="26" spans="2:63" ht="12.75" customHeight="1">
      <c r="B26" s="8"/>
      <c r="C26" s="114" t="s">
        <v>93</v>
      </c>
      <c r="D26" s="47"/>
      <c r="E26" s="115">
        <v>670</v>
      </c>
      <c r="F26" s="115">
        <f t="shared" si="1"/>
        <v>0</v>
      </c>
      <c r="G26" s="10"/>
      <c r="H26" s="112" t="s">
        <v>118</v>
      </c>
      <c r="I26" s="47"/>
      <c r="J26" s="117">
        <v>1010</v>
      </c>
      <c r="K26" s="115">
        <f t="shared" si="2"/>
        <v>0</v>
      </c>
      <c r="L26" s="33"/>
      <c r="M26" s="71"/>
      <c r="N26" s="70"/>
      <c r="O26" s="72"/>
      <c r="P26" s="70">
        <f t="shared" si="0"/>
        <v>0</v>
      </c>
      <c r="S26" s="125"/>
      <c r="T26" s="125"/>
      <c r="U26" s="125"/>
      <c r="V26" s="125"/>
      <c r="Z26" s="2"/>
      <c r="AA26" s="2"/>
      <c r="AB26" s="2"/>
      <c r="AC26" s="2"/>
      <c r="AI26" s="57" t="s">
        <v>93</v>
      </c>
      <c r="AJ26" s="70">
        <v>2</v>
      </c>
      <c r="AK26" s="70">
        <v>2</v>
      </c>
      <c r="AL26" s="70">
        <v>2</v>
      </c>
      <c r="AM26" s="10"/>
      <c r="AN26" s="54" t="s">
        <v>118</v>
      </c>
      <c r="AO26" s="94"/>
      <c r="AP26" s="95"/>
      <c r="AQ26" s="94"/>
      <c r="AR26" s="33"/>
      <c r="AS26" s="71"/>
      <c r="AT26" s="70"/>
      <c r="AU26" s="72"/>
      <c r="AV26" s="70"/>
      <c r="AX26" s="57" t="s">
        <v>93</v>
      </c>
      <c r="AY26" s="94">
        <f t="shared" si="3"/>
        <v>0</v>
      </c>
      <c r="AZ26" s="94">
        <f t="shared" si="4"/>
        <v>0</v>
      </c>
      <c r="BA26" s="94">
        <f t="shared" si="5"/>
        <v>0</v>
      </c>
      <c r="BB26" s="10"/>
      <c r="BC26" s="54" t="s">
        <v>118</v>
      </c>
      <c r="BD26" s="108">
        <f t="shared" si="6"/>
        <v>0</v>
      </c>
      <c r="BE26" s="94">
        <f t="shared" si="7"/>
        <v>0</v>
      </c>
      <c r="BF26" s="94">
        <f t="shared" si="8"/>
        <v>0</v>
      </c>
      <c r="BG26" s="33"/>
      <c r="BH26" s="71"/>
      <c r="BI26" s="69">
        <f t="shared" si="9"/>
        <v>0</v>
      </c>
      <c r="BJ26" s="94">
        <f t="shared" si="10"/>
        <v>0</v>
      </c>
      <c r="BK26" s="94">
        <f t="shared" si="11"/>
        <v>0</v>
      </c>
    </row>
    <row r="27" spans="2:63" ht="12.75" customHeight="1">
      <c r="B27" s="8"/>
      <c r="C27" s="112" t="s">
        <v>5</v>
      </c>
      <c r="D27" s="47"/>
      <c r="E27" s="115">
        <v>870</v>
      </c>
      <c r="F27" s="115">
        <f t="shared" si="1"/>
        <v>0</v>
      </c>
      <c r="G27" s="10"/>
      <c r="H27" s="113" t="s">
        <v>47</v>
      </c>
      <c r="I27" s="47"/>
      <c r="J27" s="115">
        <v>1530</v>
      </c>
      <c r="K27" s="115">
        <f t="shared" si="2"/>
        <v>0</v>
      </c>
      <c r="L27" s="33"/>
      <c r="M27" s="71"/>
      <c r="N27" s="70"/>
      <c r="O27" s="72"/>
      <c r="P27" s="70">
        <f t="shared" si="0"/>
        <v>0</v>
      </c>
      <c r="S27" s="125"/>
      <c r="T27" s="125"/>
      <c r="U27" s="125"/>
      <c r="V27" s="125"/>
      <c r="Z27" s="2"/>
      <c r="AA27" s="2"/>
      <c r="AB27" s="2"/>
      <c r="AC27" s="2"/>
      <c r="AI27" s="54" t="s">
        <v>5</v>
      </c>
      <c r="AJ27" s="70">
        <v>2</v>
      </c>
      <c r="AK27" s="70">
        <v>2</v>
      </c>
      <c r="AL27" s="70">
        <v>2</v>
      </c>
      <c r="AM27" s="10"/>
      <c r="AN27" s="56" t="s">
        <v>47</v>
      </c>
      <c r="AO27" s="94">
        <v>1</v>
      </c>
      <c r="AP27" s="94">
        <v>1</v>
      </c>
      <c r="AQ27" s="94">
        <v>3</v>
      </c>
      <c r="AR27" s="33"/>
      <c r="AS27" s="71"/>
      <c r="AT27" s="70"/>
      <c r="AU27" s="72"/>
      <c r="AV27" s="70"/>
      <c r="AX27" s="54" t="s">
        <v>5</v>
      </c>
      <c r="AY27" s="94">
        <f t="shared" si="3"/>
        <v>0</v>
      </c>
      <c r="AZ27" s="94">
        <f t="shared" si="4"/>
        <v>0</v>
      </c>
      <c r="BA27" s="94">
        <f t="shared" si="5"/>
        <v>0</v>
      </c>
      <c r="BB27" s="10"/>
      <c r="BC27" s="56" t="s">
        <v>47</v>
      </c>
      <c r="BD27" s="108">
        <f t="shared" si="6"/>
        <v>0</v>
      </c>
      <c r="BE27" s="94">
        <f t="shared" si="7"/>
        <v>0</v>
      </c>
      <c r="BF27" s="94">
        <f t="shared" si="8"/>
        <v>0</v>
      </c>
      <c r="BG27" s="33"/>
      <c r="BH27" s="71"/>
      <c r="BI27" s="69">
        <f t="shared" si="9"/>
        <v>0</v>
      </c>
      <c r="BJ27" s="94">
        <f t="shared" si="10"/>
        <v>0</v>
      </c>
      <c r="BK27" s="94">
        <f t="shared" si="11"/>
        <v>0</v>
      </c>
    </row>
    <row r="28" spans="2:63" ht="12.75" customHeight="1">
      <c r="B28" s="8"/>
      <c r="C28" s="112" t="s">
        <v>6</v>
      </c>
      <c r="D28" s="47"/>
      <c r="E28" s="115">
        <v>980</v>
      </c>
      <c r="F28" s="115">
        <f t="shared" si="1"/>
        <v>0</v>
      </c>
      <c r="G28" s="10"/>
      <c r="H28" s="113" t="s">
        <v>48</v>
      </c>
      <c r="I28" s="47"/>
      <c r="J28" s="115">
        <v>1530</v>
      </c>
      <c r="K28" s="115">
        <f t="shared" si="2"/>
        <v>0</v>
      </c>
      <c r="L28" s="33"/>
      <c r="M28" s="53"/>
      <c r="N28" s="70"/>
      <c r="O28" s="70"/>
      <c r="P28" s="70">
        <f t="shared" si="0"/>
        <v>0</v>
      </c>
      <c r="S28" s="161" t="s">
        <v>131</v>
      </c>
      <c r="T28" s="161"/>
      <c r="U28" s="161"/>
      <c r="V28" s="161"/>
      <c r="Z28" s="2"/>
      <c r="AA28" s="2"/>
      <c r="AB28" s="2"/>
      <c r="AC28" s="2"/>
      <c r="AI28" s="54" t="s">
        <v>6</v>
      </c>
      <c r="AJ28" s="70">
        <v>3</v>
      </c>
      <c r="AK28" s="70">
        <v>3</v>
      </c>
      <c r="AL28" s="70">
        <v>3</v>
      </c>
      <c r="AM28" s="10"/>
      <c r="AN28" s="56" t="s">
        <v>48</v>
      </c>
      <c r="AO28" s="94">
        <v>1</v>
      </c>
      <c r="AP28" s="94">
        <v>1</v>
      </c>
      <c r="AQ28" s="94">
        <v>3</v>
      </c>
      <c r="AR28" s="33"/>
      <c r="AS28" s="53"/>
      <c r="AT28" s="70"/>
      <c r="AU28" s="70"/>
      <c r="AV28" s="70"/>
      <c r="AX28" s="54" t="s">
        <v>6</v>
      </c>
      <c r="AY28" s="94">
        <f t="shared" si="3"/>
        <v>0</v>
      </c>
      <c r="AZ28" s="94">
        <f t="shared" si="4"/>
        <v>0</v>
      </c>
      <c r="BA28" s="94">
        <f t="shared" si="5"/>
        <v>0</v>
      </c>
      <c r="BB28" s="10"/>
      <c r="BC28" s="56" t="s">
        <v>48</v>
      </c>
      <c r="BD28" s="108">
        <f t="shared" si="6"/>
        <v>0</v>
      </c>
      <c r="BE28" s="94">
        <f t="shared" si="7"/>
        <v>0</v>
      </c>
      <c r="BF28" s="94">
        <f t="shared" si="8"/>
        <v>0</v>
      </c>
      <c r="BG28" s="33"/>
      <c r="BH28" s="53"/>
      <c r="BI28" s="69">
        <f t="shared" si="9"/>
        <v>0</v>
      </c>
      <c r="BJ28" s="94">
        <f t="shared" si="10"/>
        <v>0</v>
      </c>
      <c r="BK28" s="94">
        <f t="shared" si="11"/>
        <v>0</v>
      </c>
    </row>
    <row r="29" spans="2:63" ht="12.75" customHeight="1">
      <c r="B29" s="8"/>
      <c r="C29" s="112" t="s">
        <v>7</v>
      </c>
      <c r="D29" s="47"/>
      <c r="E29" s="115">
        <v>570</v>
      </c>
      <c r="F29" s="115">
        <f t="shared" si="1"/>
        <v>0</v>
      </c>
      <c r="G29" s="10"/>
      <c r="H29" s="113" t="s">
        <v>49</v>
      </c>
      <c r="I29" s="47"/>
      <c r="J29" s="115">
        <v>1590</v>
      </c>
      <c r="K29" s="115">
        <f t="shared" si="2"/>
        <v>0</v>
      </c>
      <c r="L29" s="33"/>
      <c r="M29" s="53"/>
      <c r="N29" s="70"/>
      <c r="O29" s="70"/>
      <c r="P29" s="70">
        <f t="shared" si="0"/>
        <v>0</v>
      </c>
      <c r="S29" s="161"/>
      <c r="T29" s="161"/>
      <c r="U29" s="161"/>
      <c r="V29" s="161"/>
      <c r="Z29" s="2"/>
      <c r="AA29" s="2"/>
      <c r="AB29" s="2"/>
      <c r="AC29" s="2"/>
      <c r="AI29" s="54" t="s">
        <v>7</v>
      </c>
      <c r="AJ29" s="70">
        <v>1</v>
      </c>
      <c r="AK29" s="70">
        <v>1</v>
      </c>
      <c r="AL29" s="70">
        <v>1</v>
      </c>
      <c r="AM29" s="10"/>
      <c r="AN29" s="56" t="s">
        <v>49</v>
      </c>
      <c r="AO29" s="94">
        <v>1</v>
      </c>
      <c r="AP29" s="94">
        <v>1</v>
      </c>
      <c r="AQ29" s="94">
        <v>3</v>
      </c>
      <c r="AR29" s="33"/>
      <c r="AS29" s="53"/>
      <c r="AT29" s="70"/>
      <c r="AU29" s="70"/>
      <c r="AV29" s="70"/>
      <c r="AX29" s="54" t="s">
        <v>7</v>
      </c>
      <c r="AY29" s="94">
        <f t="shared" si="3"/>
        <v>0</v>
      </c>
      <c r="AZ29" s="94">
        <f t="shared" si="4"/>
        <v>0</v>
      </c>
      <c r="BA29" s="94">
        <f t="shared" si="5"/>
        <v>0</v>
      </c>
      <c r="BB29" s="10"/>
      <c r="BC29" s="56" t="s">
        <v>49</v>
      </c>
      <c r="BD29" s="108">
        <f t="shared" si="6"/>
        <v>0</v>
      </c>
      <c r="BE29" s="94">
        <f t="shared" si="7"/>
        <v>0</v>
      </c>
      <c r="BF29" s="94">
        <f t="shared" si="8"/>
        <v>0</v>
      </c>
      <c r="BG29" s="33"/>
      <c r="BH29" s="53"/>
      <c r="BI29" s="69">
        <f t="shared" si="9"/>
        <v>0</v>
      </c>
      <c r="BJ29" s="94">
        <f t="shared" si="10"/>
        <v>0</v>
      </c>
      <c r="BK29" s="94">
        <f t="shared" si="11"/>
        <v>0</v>
      </c>
    </row>
    <row r="30" spans="2:63" ht="12.75" customHeight="1">
      <c r="B30" s="8"/>
      <c r="C30" s="112" t="s">
        <v>8</v>
      </c>
      <c r="D30" s="47"/>
      <c r="E30" s="115">
        <v>570</v>
      </c>
      <c r="F30" s="115">
        <f t="shared" si="1"/>
        <v>0</v>
      </c>
      <c r="G30" s="10"/>
      <c r="H30" s="113" t="s">
        <v>50</v>
      </c>
      <c r="I30" s="47"/>
      <c r="J30" s="115">
        <v>1620</v>
      </c>
      <c r="K30" s="115">
        <f t="shared" si="2"/>
        <v>0</v>
      </c>
      <c r="L30" s="33"/>
      <c r="M30" s="53"/>
      <c r="N30" s="69"/>
      <c r="O30" s="70"/>
      <c r="P30" s="70">
        <f t="shared" si="0"/>
        <v>0</v>
      </c>
      <c r="S30" s="161"/>
      <c r="T30" s="161"/>
      <c r="U30" s="161"/>
      <c r="V30" s="161"/>
      <c r="Z30" s="2"/>
      <c r="AA30" s="2"/>
      <c r="AB30" s="2"/>
      <c r="AC30" s="2"/>
      <c r="AI30" s="54" t="s">
        <v>8</v>
      </c>
      <c r="AJ30" s="70">
        <v>1</v>
      </c>
      <c r="AK30" s="70">
        <v>1</v>
      </c>
      <c r="AL30" s="70">
        <v>1</v>
      </c>
      <c r="AM30" s="10"/>
      <c r="AN30" s="56" t="s">
        <v>50</v>
      </c>
      <c r="AO30" s="94">
        <v>1</v>
      </c>
      <c r="AP30" s="94">
        <v>1</v>
      </c>
      <c r="AQ30" s="94">
        <v>3</v>
      </c>
      <c r="AR30" s="33"/>
      <c r="AS30" s="53"/>
      <c r="AT30" s="69"/>
      <c r="AU30" s="70"/>
      <c r="AV30" s="70"/>
      <c r="AX30" s="54" t="s">
        <v>8</v>
      </c>
      <c r="AY30" s="94">
        <f t="shared" si="3"/>
        <v>0</v>
      </c>
      <c r="AZ30" s="94">
        <f t="shared" si="4"/>
        <v>0</v>
      </c>
      <c r="BA30" s="94">
        <f t="shared" si="5"/>
        <v>0</v>
      </c>
      <c r="BB30" s="10"/>
      <c r="BC30" s="56" t="s">
        <v>50</v>
      </c>
      <c r="BD30" s="108">
        <f t="shared" si="6"/>
        <v>0</v>
      </c>
      <c r="BE30" s="94">
        <f t="shared" si="7"/>
        <v>0</v>
      </c>
      <c r="BF30" s="94">
        <f t="shared" si="8"/>
        <v>0</v>
      </c>
      <c r="BG30" s="33"/>
      <c r="BH30" s="53"/>
      <c r="BI30" s="69">
        <f t="shared" si="9"/>
        <v>0</v>
      </c>
      <c r="BJ30" s="94">
        <f t="shared" si="10"/>
        <v>0</v>
      </c>
      <c r="BK30" s="94">
        <f t="shared" si="11"/>
        <v>0</v>
      </c>
    </row>
    <row r="31" spans="2:63" ht="12.75" customHeight="1">
      <c r="B31" s="8"/>
      <c r="C31" s="112" t="s">
        <v>94</v>
      </c>
      <c r="D31" s="47"/>
      <c r="E31" s="115">
        <v>550</v>
      </c>
      <c r="F31" s="115">
        <f t="shared" si="1"/>
        <v>0</v>
      </c>
      <c r="G31" s="10"/>
      <c r="H31" s="113" t="s">
        <v>51</v>
      </c>
      <c r="I31" s="47"/>
      <c r="J31" s="115">
        <v>1640</v>
      </c>
      <c r="K31" s="115">
        <f t="shared" si="2"/>
        <v>0</v>
      </c>
      <c r="L31" s="33"/>
      <c r="M31" s="53"/>
      <c r="N31" s="69"/>
      <c r="O31" s="70"/>
      <c r="P31" s="70">
        <f t="shared" si="0"/>
        <v>0</v>
      </c>
      <c r="S31" s="161"/>
      <c r="T31" s="161"/>
      <c r="U31" s="161"/>
      <c r="V31" s="161"/>
      <c r="Z31" s="2"/>
      <c r="AA31" s="2"/>
      <c r="AB31" s="2"/>
      <c r="AC31" s="2"/>
      <c r="AI31" s="54" t="s">
        <v>94</v>
      </c>
      <c r="AJ31" s="70"/>
      <c r="AK31" s="70"/>
      <c r="AL31" s="70"/>
      <c r="AM31" s="10"/>
      <c r="AN31" s="56" t="s">
        <v>51</v>
      </c>
      <c r="AO31" s="94">
        <v>1</v>
      </c>
      <c r="AP31" s="94">
        <v>1</v>
      </c>
      <c r="AQ31" s="94">
        <v>3</v>
      </c>
      <c r="AR31" s="33"/>
      <c r="AS31" s="53"/>
      <c r="AT31" s="69"/>
      <c r="AU31" s="70"/>
      <c r="AV31" s="70"/>
      <c r="AX31" s="54" t="s">
        <v>94</v>
      </c>
      <c r="AY31" s="94">
        <f t="shared" si="3"/>
        <v>0</v>
      </c>
      <c r="AZ31" s="94">
        <f t="shared" si="4"/>
        <v>0</v>
      </c>
      <c r="BA31" s="94">
        <f t="shared" si="5"/>
        <v>0</v>
      </c>
      <c r="BB31" s="10"/>
      <c r="BC31" s="56" t="s">
        <v>51</v>
      </c>
      <c r="BD31" s="108">
        <f t="shared" si="6"/>
        <v>0</v>
      </c>
      <c r="BE31" s="94">
        <f t="shared" si="7"/>
        <v>0</v>
      </c>
      <c r="BF31" s="94">
        <f t="shared" si="8"/>
        <v>0</v>
      </c>
      <c r="BG31" s="33"/>
      <c r="BH31" s="53"/>
      <c r="BI31" s="69">
        <f t="shared" si="9"/>
        <v>0</v>
      </c>
      <c r="BJ31" s="94">
        <f t="shared" si="10"/>
        <v>0</v>
      </c>
      <c r="BK31" s="94">
        <f t="shared" si="11"/>
        <v>0</v>
      </c>
    </row>
    <row r="32" spans="2:63" ht="12.75" customHeight="1">
      <c r="B32" s="8"/>
      <c r="C32" s="112" t="s">
        <v>95</v>
      </c>
      <c r="D32" s="47"/>
      <c r="E32" s="116">
        <v>360</v>
      </c>
      <c r="F32" s="115">
        <f t="shared" si="1"/>
        <v>0</v>
      </c>
      <c r="G32" s="10"/>
      <c r="H32" s="113" t="s">
        <v>52</v>
      </c>
      <c r="I32" s="47"/>
      <c r="J32" s="115">
        <v>1760</v>
      </c>
      <c r="K32" s="115">
        <f t="shared" si="2"/>
        <v>0</v>
      </c>
      <c r="L32" s="33"/>
      <c r="M32" s="53"/>
      <c r="N32" s="69"/>
      <c r="O32" s="70"/>
      <c r="P32" s="70">
        <f t="shared" si="0"/>
        <v>0</v>
      </c>
      <c r="Z32" s="2"/>
      <c r="AA32" s="2"/>
      <c r="AB32" s="2"/>
      <c r="AC32" s="2"/>
      <c r="AI32" s="54" t="s">
        <v>95</v>
      </c>
      <c r="AJ32" s="70"/>
      <c r="AK32" s="93"/>
      <c r="AL32" s="70"/>
      <c r="AM32" s="10"/>
      <c r="AN32" s="56" t="s">
        <v>52</v>
      </c>
      <c r="AO32" s="94">
        <v>1</v>
      </c>
      <c r="AP32" s="94">
        <v>1</v>
      </c>
      <c r="AQ32" s="94">
        <v>3</v>
      </c>
      <c r="AR32" s="33"/>
      <c r="AS32" s="53"/>
      <c r="AT32" s="69"/>
      <c r="AU32" s="70"/>
      <c r="AV32" s="70"/>
      <c r="AX32" s="54" t="s">
        <v>95</v>
      </c>
      <c r="AY32" s="94">
        <f t="shared" si="3"/>
        <v>0</v>
      </c>
      <c r="AZ32" s="94">
        <f t="shared" si="4"/>
        <v>0</v>
      </c>
      <c r="BA32" s="94">
        <f t="shared" si="5"/>
        <v>0</v>
      </c>
      <c r="BB32" s="10"/>
      <c r="BC32" s="56" t="s">
        <v>52</v>
      </c>
      <c r="BD32" s="108">
        <f t="shared" si="6"/>
        <v>0</v>
      </c>
      <c r="BE32" s="94">
        <f t="shared" si="7"/>
        <v>0</v>
      </c>
      <c r="BF32" s="94">
        <f t="shared" si="8"/>
        <v>0</v>
      </c>
      <c r="BG32" s="33"/>
      <c r="BH32" s="53"/>
      <c r="BI32" s="69">
        <f t="shared" si="9"/>
        <v>0</v>
      </c>
      <c r="BJ32" s="94">
        <f t="shared" si="10"/>
        <v>0</v>
      </c>
      <c r="BK32" s="94">
        <f t="shared" si="11"/>
        <v>0</v>
      </c>
    </row>
    <row r="33" spans="2:63" ht="12.75" customHeight="1">
      <c r="B33" s="8"/>
      <c r="C33" s="112" t="s">
        <v>199</v>
      </c>
      <c r="D33" s="47"/>
      <c r="E33" s="115">
        <v>1210</v>
      </c>
      <c r="F33" s="115">
        <f t="shared" si="1"/>
        <v>0</v>
      </c>
      <c r="G33" s="10"/>
      <c r="H33" s="112" t="s">
        <v>119</v>
      </c>
      <c r="I33" s="47"/>
      <c r="J33" s="115">
        <v>95</v>
      </c>
      <c r="K33" s="115">
        <f t="shared" si="2"/>
        <v>0</v>
      </c>
      <c r="L33" s="33"/>
      <c r="M33" s="53"/>
      <c r="N33" s="69"/>
      <c r="O33" s="69"/>
      <c r="P33" s="70">
        <f t="shared" si="0"/>
        <v>0</v>
      </c>
      <c r="S33" s="162" t="s">
        <v>129</v>
      </c>
      <c r="T33" s="162"/>
      <c r="U33" s="162"/>
      <c r="V33" s="162"/>
      <c r="Z33" s="2"/>
      <c r="AA33" s="2"/>
      <c r="AB33" s="2"/>
      <c r="AC33" s="2"/>
      <c r="AI33" s="54" t="s">
        <v>199</v>
      </c>
      <c r="AJ33" s="70"/>
      <c r="AK33" s="70"/>
      <c r="AL33" s="70"/>
      <c r="AM33" s="10"/>
      <c r="AN33" s="54" t="s">
        <v>119</v>
      </c>
      <c r="AO33" s="94"/>
      <c r="AP33" s="94"/>
      <c r="AQ33" s="94"/>
      <c r="AR33" s="33"/>
      <c r="AS33" s="53"/>
      <c r="AT33" s="69"/>
      <c r="AU33" s="69"/>
      <c r="AV33" s="70"/>
      <c r="AX33" s="54" t="s">
        <v>199</v>
      </c>
      <c r="AY33" s="94">
        <f t="shared" si="3"/>
        <v>0</v>
      </c>
      <c r="AZ33" s="94">
        <f t="shared" si="4"/>
        <v>0</v>
      </c>
      <c r="BA33" s="94">
        <f t="shared" si="5"/>
        <v>0</v>
      </c>
      <c r="BB33" s="10"/>
      <c r="BC33" s="54" t="s">
        <v>119</v>
      </c>
      <c r="BD33" s="108">
        <f t="shared" si="6"/>
        <v>0</v>
      </c>
      <c r="BE33" s="94">
        <f t="shared" si="7"/>
        <v>0</v>
      </c>
      <c r="BF33" s="94">
        <f t="shared" si="8"/>
        <v>0</v>
      </c>
      <c r="BG33" s="33"/>
      <c r="BH33" s="53"/>
      <c r="BI33" s="69">
        <f t="shared" si="9"/>
        <v>0</v>
      </c>
      <c r="BJ33" s="94">
        <f t="shared" si="10"/>
        <v>0</v>
      </c>
      <c r="BK33" s="94">
        <f t="shared" si="11"/>
        <v>0</v>
      </c>
    </row>
    <row r="34" spans="2:63" ht="12.75" customHeight="1">
      <c r="B34" s="8"/>
      <c r="C34" s="112" t="s">
        <v>9</v>
      </c>
      <c r="D34" s="47"/>
      <c r="E34" s="115">
        <v>690</v>
      </c>
      <c r="F34" s="115">
        <f t="shared" si="1"/>
        <v>0</v>
      </c>
      <c r="G34" s="10"/>
      <c r="H34" s="112" t="s">
        <v>120</v>
      </c>
      <c r="I34" s="47"/>
      <c r="J34" s="115">
        <v>250</v>
      </c>
      <c r="K34" s="115">
        <f t="shared" si="2"/>
        <v>0</v>
      </c>
      <c r="L34" s="33"/>
      <c r="M34" s="53"/>
      <c r="N34" s="69"/>
      <c r="O34" s="69"/>
      <c r="P34" s="70">
        <f t="shared" si="0"/>
        <v>0</v>
      </c>
      <c r="S34" s="162"/>
      <c r="T34" s="162"/>
      <c r="U34" s="162"/>
      <c r="V34" s="162"/>
      <c r="Z34" s="2"/>
      <c r="AA34" s="2"/>
      <c r="AB34" s="2"/>
      <c r="AC34" s="2"/>
      <c r="AI34" s="54" t="s">
        <v>9</v>
      </c>
      <c r="AJ34" s="94">
        <v>1</v>
      </c>
      <c r="AK34" s="94">
        <v>1</v>
      </c>
      <c r="AL34" s="94">
        <v>1</v>
      </c>
      <c r="AM34" s="10"/>
      <c r="AN34" s="54" t="s">
        <v>120</v>
      </c>
      <c r="AO34" s="94"/>
      <c r="AP34" s="94"/>
      <c r="AQ34" s="94"/>
      <c r="AR34" s="33"/>
      <c r="AS34" s="53"/>
      <c r="AT34" s="69"/>
      <c r="AU34" s="69"/>
      <c r="AV34" s="70"/>
      <c r="AX34" s="54" t="s">
        <v>9</v>
      </c>
      <c r="AY34" s="94">
        <f t="shared" si="3"/>
        <v>0</v>
      </c>
      <c r="AZ34" s="94">
        <f t="shared" si="4"/>
        <v>0</v>
      </c>
      <c r="BA34" s="94">
        <f t="shared" si="5"/>
        <v>0</v>
      </c>
      <c r="BB34" s="10"/>
      <c r="BC34" s="54" t="s">
        <v>120</v>
      </c>
      <c r="BD34" s="108">
        <f t="shared" si="6"/>
        <v>0</v>
      </c>
      <c r="BE34" s="94">
        <f t="shared" si="7"/>
        <v>0</v>
      </c>
      <c r="BF34" s="94">
        <f t="shared" si="8"/>
        <v>0</v>
      </c>
      <c r="BG34" s="33"/>
      <c r="BH34" s="53"/>
      <c r="BI34" s="69">
        <f t="shared" si="9"/>
        <v>0</v>
      </c>
      <c r="BJ34" s="94">
        <f t="shared" si="10"/>
        <v>0</v>
      </c>
      <c r="BK34" s="94">
        <f t="shared" si="11"/>
        <v>0</v>
      </c>
    </row>
    <row r="35" spans="2:63" ht="12.75" customHeight="1">
      <c r="B35" s="8"/>
      <c r="C35" s="112" t="s">
        <v>96</v>
      </c>
      <c r="D35" s="47"/>
      <c r="E35" s="115">
        <v>690</v>
      </c>
      <c r="F35" s="115">
        <f t="shared" si="1"/>
        <v>0</v>
      </c>
      <c r="G35" s="10"/>
      <c r="H35" s="112" t="s">
        <v>121</v>
      </c>
      <c r="I35" s="47"/>
      <c r="J35" s="115">
        <v>270</v>
      </c>
      <c r="K35" s="115">
        <f t="shared" si="2"/>
        <v>0</v>
      </c>
      <c r="L35" s="33"/>
      <c r="M35" s="73"/>
      <c r="N35" s="69"/>
      <c r="O35" s="69"/>
      <c r="P35" s="70">
        <f t="shared" si="0"/>
        <v>0</v>
      </c>
      <c r="Z35" s="2"/>
      <c r="AA35" s="2"/>
      <c r="AB35" s="2"/>
      <c r="AC35" s="2"/>
      <c r="AI35" s="54" t="s">
        <v>96</v>
      </c>
      <c r="AJ35" s="94">
        <v>1</v>
      </c>
      <c r="AK35" s="94">
        <v>1</v>
      </c>
      <c r="AL35" s="94">
        <v>1</v>
      </c>
      <c r="AM35" s="10"/>
      <c r="AN35" s="54" t="s">
        <v>121</v>
      </c>
      <c r="AO35" s="94"/>
      <c r="AP35" s="94"/>
      <c r="AQ35" s="94"/>
      <c r="AR35" s="33"/>
      <c r="AS35" s="73"/>
      <c r="AT35" s="69"/>
      <c r="AU35" s="69"/>
      <c r="AV35" s="70"/>
      <c r="AX35" s="54" t="s">
        <v>96</v>
      </c>
      <c r="AY35" s="94">
        <f t="shared" si="3"/>
        <v>0</v>
      </c>
      <c r="AZ35" s="94">
        <f t="shared" si="4"/>
        <v>0</v>
      </c>
      <c r="BA35" s="94">
        <f t="shared" si="5"/>
        <v>0</v>
      </c>
      <c r="BB35" s="10"/>
      <c r="BC35" s="54" t="s">
        <v>121</v>
      </c>
      <c r="BD35" s="108">
        <f t="shared" si="6"/>
        <v>0</v>
      </c>
      <c r="BE35" s="94">
        <f t="shared" si="7"/>
        <v>0</v>
      </c>
      <c r="BF35" s="94">
        <f t="shared" si="8"/>
        <v>0</v>
      </c>
      <c r="BG35" s="33"/>
      <c r="BH35" s="73"/>
      <c r="BI35" s="69">
        <f t="shared" si="9"/>
        <v>0</v>
      </c>
      <c r="BJ35" s="94">
        <f t="shared" si="10"/>
        <v>0</v>
      </c>
      <c r="BK35" s="94">
        <f t="shared" si="11"/>
        <v>0</v>
      </c>
    </row>
    <row r="36" spans="2:63" ht="12.75" customHeight="1">
      <c r="B36" s="8"/>
      <c r="C36" s="112" t="s">
        <v>13</v>
      </c>
      <c r="D36" s="47"/>
      <c r="E36" s="115">
        <v>840</v>
      </c>
      <c r="F36" s="115">
        <f t="shared" si="1"/>
        <v>0</v>
      </c>
      <c r="G36" s="10"/>
      <c r="H36" s="112" t="s">
        <v>122</v>
      </c>
      <c r="I36" s="47"/>
      <c r="J36" s="115">
        <v>1600</v>
      </c>
      <c r="K36" s="115">
        <f t="shared" si="2"/>
        <v>0</v>
      </c>
      <c r="L36" s="33"/>
      <c r="M36" s="73"/>
      <c r="N36" s="69"/>
      <c r="O36" s="69"/>
      <c r="P36" s="70">
        <f t="shared" si="0"/>
        <v>0</v>
      </c>
      <c r="S36" t="s">
        <v>163</v>
      </c>
      <c r="Z36" s="2"/>
      <c r="AA36" s="2"/>
      <c r="AB36" s="2"/>
      <c r="AC36" s="2"/>
      <c r="AI36" s="54" t="s">
        <v>13</v>
      </c>
      <c r="AJ36" s="94">
        <v>1</v>
      </c>
      <c r="AK36" s="94">
        <v>1</v>
      </c>
      <c r="AL36" s="94">
        <v>1</v>
      </c>
      <c r="AM36" s="10"/>
      <c r="AN36" s="54" t="s">
        <v>122</v>
      </c>
      <c r="AO36" s="94">
        <v>1</v>
      </c>
      <c r="AP36" s="94">
        <v>1</v>
      </c>
      <c r="AQ36" s="94">
        <v>1</v>
      </c>
      <c r="AR36" s="33"/>
      <c r="AS36" s="73"/>
      <c r="AT36" s="69"/>
      <c r="AU36" s="69"/>
      <c r="AV36" s="70"/>
      <c r="AX36" s="54" t="s">
        <v>13</v>
      </c>
      <c r="AY36" s="94">
        <f t="shared" si="3"/>
        <v>0</v>
      </c>
      <c r="AZ36" s="94">
        <f t="shared" si="4"/>
        <v>0</v>
      </c>
      <c r="BA36" s="94">
        <f t="shared" si="5"/>
        <v>0</v>
      </c>
      <c r="BB36" s="10"/>
      <c r="BC36" s="54" t="s">
        <v>122</v>
      </c>
      <c r="BD36" s="108">
        <f t="shared" si="6"/>
        <v>0</v>
      </c>
      <c r="BE36" s="94">
        <f t="shared" si="7"/>
        <v>0</v>
      </c>
      <c r="BF36" s="94">
        <f t="shared" si="8"/>
        <v>0</v>
      </c>
      <c r="BG36" s="33"/>
      <c r="BH36" s="73"/>
      <c r="BI36" s="69">
        <f t="shared" si="9"/>
        <v>0</v>
      </c>
      <c r="BJ36" s="94">
        <f t="shared" si="10"/>
        <v>0</v>
      </c>
      <c r="BK36" s="94">
        <f t="shared" si="11"/>
        <v>0</v>
      </c>
    </row>
    <row r="37" spans="2:63" ht="12.75" customHeight="1">
      <c r="B37" s="8"/>
      <c r="C37" s="112" t="s">
        <v>14</v>
      </c>
      <c r="D37" s="47"/>
      <c r="E37" s="115">
        <v>1020</v>
      </c>
      <c r="F37" s="115">
        <f t="shared" si="1"/>
        <v>0</v>
      </c>
      <c r="G37" s="10"/>
      <c r="H37" s="112" t="s">
        <v>53</v>
      </c>
      <c r="I37" s="47"/>
      <c r="J37" s="120">
        <v>1230</v>
      </c>
      <c r="K37" s="115">
        <f t="shared" si="2"/>
        <v>0</v>
      </c>
      <c r="L37" s="10"/>
      <c r="M37" s="53"/>
      <c r="N37" s="74"/>
      <c r="O37" s="69"/>
      <c r="P37" s="70">
        <f t="shared" si="0"/>
        <v>0</v>
      </c>
      <c r="S37" s="132" t="s">
        <v>154</v>
      </c>
      <c r="T37" s="133"/>
      <c r="U37" s="133"/>
      <c r="V37" s="133"/>
      <c r="W37" s="134"/>
      <c r="Z37" s="2"/>
      <c r="AA37" s="2"/>
      <c r="AB37" s="2"/>
      <c r="AC37" s="2"/>
      <c r="AI37" s="54" t="s">
        <v>14</v>
      </c>
      <c r="AJ37" s="94">
        <v>1</v>
      </c>
      <c r="AK37" s="94">
        <v>1</v>
      </c>
      <c r="AL37" s="94">
        <v>1</v>
      </c>
      <c r="AM37" s="10"/>
      <c r="AN37" s="54" t="s">
        <v>53</v>
      </c>
      <c r="AO37" s="94">
        <v>2</v>
      </c>
      <c r="AP37" s="96">
        <v>2</v>
      </c>
      <c r="AQ37" s="94">
        <v>2</v>
      </c>
      <c r="AR37" s="10"/>
      <c r="AS37" s="53"/>
      <c r="AT37" s="74"/>
      <c r="AU37" s="69"/>
      <c r="AV37" s="70"/>
      <c r="AX37" s="54" t="s">
        <v>14</v>
      </c>
      <c r="AY37" s="94">
        <f t="shared" si="3"/>
        <v>0</v>
      </c>
      <c r="AZ37" s="94">
        <f t="shared" si="4"/>
        <v>0</v>
      </c>
      <c r="BA37" s="94">
        <f t="shared" si="5"/>
        <v>0</v>
      </c>
      <c r="BB37" s="10"/>
      <c r="BC37" s="54" t="s">
        <v>53</v>
      </c>
      <c r="BD37" s="108">
        <f t="shared" si="6"/>
        <v>0</v>
      </c>
      <c r="BE37" s="94">
        <f t="shared" si="7"/>
        <v>0</v>
      </c>
      <c r="BF37" s="94">
        <f t="shared" si="8"/>
        <v>0</v>
      </c>
      <c r="BG37" s="10"/>
      <c r="BH37" s="53"/>
      <c r="BI37" s="69">
        <f t="shared" si="9"/>
        <v>0</v>
      </c>
      <c r="BJ37" s="94">
        <f t="shared" si="10"/>
        <v>0</v>
      </c>
      <c r="BK37" s="94">
        <f t="shared" si="11"/>
        <v>0</v>
      </c>
    </row>
    <row r="38" spans="2:63" ht="12.75" customHeight="1">
      <c r="B38" s="8"/>
      <c r="C38" s="112" t="s">
        <v>10</v>
      </c>
      <c r="D38" s="47"/>
      <c r="E38" s="115">
        <v>580</v>
      </c>
      <c r="F38" s="115">
        <f t="shared" si="1"/>
        <v>0</v>
      </c>
      <c r="G38" s="10"/>
      <c r="H38" s="112" t="s">
        <v>54</v>
      </c>
      <c r="I38" s="47"/>
      <c r="J38" s="120">
        <v>1240</v>
      </c>
      <c r="K38" s="115">
        <f t="shared" si="2"/>
        <v>0</v>
      </c>
      <c r="L38" s="10"/>
      <c r="M38" s="53"/>
      <c r="N38" s="74"/>
      <c r="O38" s="69"/>
      <c r="P38" s="70">
        <f t="shared" si="0"/>
        <v>0</v>
      </c>
      <c r="S38" s="135"/>
      <c r="T38" s="136"/>
      <c r="U38" s="136"/>
      <c r="V38" s="136"/>
      <c r="W38" s="137"/>
      <c r="Z38" s="2"/>
      <c r="AA38" s="2"/>
      <c r="AB38" s="2"/>
      <c r="AC38" s="2"/>
      <c r="AI38" s="54" t="s">
        <v>10</v>
      </c>
      <c r="AJ38" s="94">
        <v>1</v>
      </c>
      <c r="AK38" s="94">
        <v>1</v>
      </c>
      <c r="AL38" s="94">
        <v>1</v>
      </c>
      <c r="AM38" s="10"/>
      <c r="AN38" s="54" t="s">
        <v>54</v>
      </c>
      <c r="AO38" s="94">
        <v>2</v>
      </c>
      <c r="AP38" s="96">
        <v>2</v>
      </c>
      <c r="AQ38" s="94">
        <v>2</v>
      </c>
      <c r="AR38" s="10"/>
      <c r="AS38" s="53"/>
      <c r="AT38" s="74"/>
      <c r="AU38" s="69"/>
      <c r="AV38" s="70"/>
      <c r="AX38" s="54" t="s">
        <v>10</v>
      </c>
      <c r="AY38" s="94">
        <f t="shared" si="3"/>
        <v>0</v>
      </c>
      <c r="AZ38" s="94">
        <f t="shared" si="4"/>
        <v>0</v>
      </c>
      <c r="BA38" s="94">
        <f t="shared" si="5"/>
        <v>0</v>
      </c>
      <c r="BB38" s="10"/>
      <c r="BC38" s="54" t="s">
        <v>54</v>
      </c>
      <c r="BD38" s="108">
        <f t="shared" si="6"/>
        <v>0</v>
      </c>
      <c r="BE38" s="94">
        <f t="shared" si="7"/>
        <v>0</v>
      </c>
      <c r="BF38" s="94">
        <f t="shared" si="8"/>
        <v>0</v>
      </c>
      <c r="BG38" s="10"/>
      <c r="BH38" s="53"/>
      <c r="BI38" s="69">
        <f t="shared" si="9"/>
        <v>0</v>
      </c>
      <c r="BJ38" s="94">
        <f t="shared" si="10"/>
        <v>0</v>
      </c>
      <c r="BK38" s="94">
        <f t="shared" si="11"/>
        <v>0</v>
      </c>
    </row>
    <row r="39" spans="2:63" ht="12.75" customHeight="1">
      <c r="B39" s="8"/>
      <c r="C39" s="112" t="s">
        <v>97</v>
      </c>
      <c r="D39" s="47"/>
      <c r="E39" s="115">
        <v>580</v>
      </c>
      <c r="F39" s="115">
        <f t="shared" si="1"/>
        <v>0</v>
      </c>
      <c r="G39" s="10"/>
      <c r="H39" s="112" t="s">
        <v>55</v>
      </c>
      <c r="I39" s="47"/>
      <c r="J39" s="120">
        <v>860</v>
      </c>
      <c r="K39" s="115">
        <f t="shared" si="2"/>
        <v>0</v>
      </c>
      <c r="L39" s="10"/>
      <c r="M39" s="53"/>
      <c r="N39" s="74"/>
      <c r="O39" s="69"/>
      <c r="P39" s="70">
        <f t="shared" si="0"/>
        <v>0</v>
      </c>
      <c r="S39" s="150" t="s">
        <v>155</v>
      </c>
      <c r="T39" s="128" t="s">
        <v>192</v>
      </c>
      <c r="U39" s="66"/>
      <c r="V39" s="151" t="s">
        <v>157</v>
      </c>
      <c r="W39" s="128" t="s">
        <v>191</v>
      </c>
      <c r="Z39" s="2"/>
      <c r="AA39" s="2"/>
      <c r="AB39" s="2"/>
      <c r="AC39" s="2"/>
      <c r="AI39" s="54" t="s">
        <v>97</v>
      </c>
      <c r="AJ39" s="94"/>
      <c r="AK39" s="94"/>
      <c r="AL39" s="94"/>
      <c r="AM39" s="10"/>
      <c r="AN39" s="54" t="s">
        <v>55</v>
      </c>
      <c r="AO39" s="94">
        <v>1</v>
      </c>
      <c r="AP39" s="96">
        <v>1</v>
      </c>
      <c r="AQ39" s="94">
        <v>1</v>
      </c>
      <c r="AR39" s="10"/>
      <c r="AS39" s="53"/>
      <c r="AT39" s="74"/>
      <c r="AU39" s="69"/>
      <c r="AV39" s="70"/>
      <c r="AX39" s="54" t="s">
        <v>97</v>
      </c>
      <c r="AY39" s="94">
        <f t="shared" si="3"/>
        <v>0</v>
      </c>
      <c r="AZ39" s="94">
        <f t="shared" si="4"/>
        <v>0</v>
      </c>
      <c r="BA39" s="94">
        <f t="shared" si="5"/>
        <v>0</v>
      </c>
      <c r="BB39" s="10"/>
      <c r="BC39" s="54" t="s">
        <v>55</v>
      </c>
      <c r="BD39" s="108">
        <f t="shared" si="6"/>
        <v>0</v>
      </c>
      <c r="BE39" s="94">
        <f t="shared" si="7"/>
        <v>0</v>
      </c>
      <c r="BF39" s="94">
        <f t="shared" si="8"/>
        <v>0</v>
      </c>
      <c r="BG39" s="10"/>
      <c r="BH39" s="53"/>
      <c r="BI39" s="69">
        <f t="shared" si="9"/>
        <v>0</v>
      </c>
      <c r="BJ39" s="94">
        <f t="shared" si="10"/>
        <v>0</v>
      </c>
      <c r="BK39" s="94">
        <f t="shared" si="11"/>
        <v>0</v>
      </c>
    </row>
    <row r="40" spans="2:63" ht="12.75" customHeight="1">
      <c r="B40" s="8"/>
      <c r="C40" s="112" t="s">
        <v>11</v>
      </c>
      <c r="D40" s="47"/>
      <c r="E40" s="115">
        <v>580</v>
      </c>
      <c r="F40" s="115">
        <f t="shared" si="1"/>
        <v>0</v>
      </c>
      <c r="G40" s="10"/>
      <c r="H40" s="112" t="s">
        <v>56</v>
      </c>
      <c r="I40" s="47"/>
      <c r="J40" s="120">
        <v>2420</v>
      </c>
      <c r="K40" s="115">
        <f t="shared" si="2"/>
        <v>0</v>
      </c>
      <c r="L40" s="10"/>
      <c r="M40" s="53"/>
      <c r="N40" s="74"/>
      <c r="O40" s="69"/>
      <c r="P40" s="70">
        <f t="shared" si="0"/>
        <v>0</v>
      </c>
      <c r="S40" s="150"/>
      <c r="T40" s="129"/>
      <c r="U40" s="66"/>
      <c r="V40" s="151"/>
      <c r="W40" s="129"/>
      <c r="Z40" s="2"/>
      <c r="AA40" s="2"/>
      <c r="AB40" s="2"/>
      <c r="AC40" s="2"/>
      <c r="AI40" s="54" t="s">
        <v>11</v>
      </c>
      <c r="AJ40" s="94">
        <v>1</v>
      </c>
      <c r="AK40" s="94">
        <v>1</v>
      </c>
      <c r="AL40" s="94">
        <v>1</v>
      </c>
      <c r="AM40" s="10"/>
      <c r="AN40" s="54" t="s">
        <v>56</v>
      </c>
      <c r="AO40" s="94">
        <v>2</v>
      </c>
      <c r="AP40" s="96">
        <v>2</v>
      </c>
      <c r="AQ40" s="94">
        <v>2</v>
      </c>
      <c r="AR40" s="10"/>
      <c r="AS40" s="53"/>
      <c r="AT40" s="74"/>
      <c r="AU40" s="69"/>
      <c r="AV40" s="70"/>
      <c r="AX40" s="54" t="s">
        <v>11</v>
      </c>
      <c r="AY40" s="94">
        <f t="shared" si="3"/>
        <v>0</v>
      </c>
      <c r="AZ40" s="94">
        <f t="shared" si="4"/>
        <v>0</v>
      </c>
      <c r="BA40" s="94">
        <f t="shared" si="5"/>
        <v>0</v>
      </c>
      <c r="BB40" s="10"/>
      <c r="BC40" s="54" t="s">
        <v>56</v>
      </c>
      <c r="BD40" s="108">
        <f t="shared" si="6"/>
        <v>0</v>
      </c>
      <c r="BE40" s="94">
        <f t="shared" si="7"/>
        <v>0</v>
      </c>
      <c r="BF40" s="94">
        <f t="shared" si="8"/>
        <v>0</v>
      </c>
      <c r="BG40" s="10"/>
      <c r="BH40" s="53"/>
      <c r="BI40" s="69">
        <f t="shared" si="9"/>
        <v>0</v>
      </c>
      <c r="BJ40" s="94">
        <f t="shared" si="10"/>
        <v>0</v>
      </c>
      <c r="BK40" s="94">
        <f t="shared" si="11"/>
        <v>0</v>
      </c>
    </row>
    <row r="41" spans="2:63" ht="12.75" customHeight="1">
      <c r="B41" s="8"/>
      <c r="C41" s="112" t="s">
        <v>98</v>
      </c>
      <c r="D41" s="47"/>
      <c r="E41" s="115">
        <v>350</v>
      </c>
      <c r="F41" s="115">
        <f t="shared" si="1"/>
        <v>0</v>
      </c>
      <c r="G41" s="10"/>
      <c r="H41" s="112" t="s">
        <v>57</v>
      </c>
      <c r="I41" s="47"/>
      <c r="J41" s="115">
        <v>210</v>
      </c>
      <c r="K41" s="115">
        <f t="shared" si="2"/>
        <v>0</v>
      </c>
      <c r="L41" s="10"/>
      <c r="M41" s="53"/>
      <c r="N41" s="74"/>
      <c r="O41" s="69"/>
      <c r="P41" s="70">
        <f t="shared" si="0"/>
        <v>0</v>
      </c>
      <c r="S41" s="152">
        <f>BK70</f>
        <v>0</v>
      </c>
      <c r="T41" s="152">
        <f>BK66</f>
        <v>0</v>
      </c>
      <c r="U41" s="46"/>
      <c r="V41" s="152">
        <f>BK73</f>
        <v>0</v>
      </c>
      <c r="W41" s="130">
        <f>BK68</f>
        <v>0</v>
      </c>
      <c r="Z41" s="2"/>
      <c r="AA41" s="2"/>
      <c r="AB41" s="2"/>
      <c r="AC41" s="2"/>
      <c r="AI41" s="54" t="s">
        <v>98</v>
      </c>
      <c r="AJ41" s="94">
        <v>1</v>
      </c>
      <c r="AK41" s="94">
        <v>1</v>
      </c>
      <c r="AL41" s="94">
        <v>1</v>
      </c>
      <c r="AM41" s="10"/>
      <c r="AN41" s="54" t="s">
        <v>57</v>
      </c>
      <c r="AO41" s="94"/>
      <c r="AP41" s="94"/>
      <c r="AQ41" s="94"/>
      <c r="AR41" s="10"/>
      <c r="AS41" s="53"/>
      <c r="AT41" s="74"/>
      <c r="AU41" s="69"/>
      <c r="AV41" s="70"/>
      <c r="AX41" s="54" t="s">
        <v>98</v>
      </c>
      <c r="AY41" s="94">
        <f t="shared" si="3"/>
        <v>0</v>
      </c>
      <c r="AZ41" s="94">
        <f t="shared" si="4"/>
        <v>0</v>
      </c>
      <c r="BA41" s="94">
        <f t="shared" si="5"/>
        <v>0</v>
      </c>
      <c r="BB41" s="10"/>
      <c r="BC41" s="54" t="s">
        <v>57</v>
      </c>
      <c r="BD41" s="108">
        <f t="shared" si="6"/>
        <v>0</v>
      </c>
      <c r="BE41" s="94">
        <f t="shared" si="7"/>
        <v>0</v>
      </c>
      <c r="BF41" s="94">
        <f t="shared" si="8"/>
        <v>0</v>
      </c>
      <c r="BG41" s="10"/>
      <c r="BH41" s="53"/>
      <c r="BI41" s="69">
        <f t="shared" si="9"/>
        <v>0</v>
      </c>
      <c r="BJ41" s="94">
        <f t="shared" si="10"/>
        <v>0</v>
      </c>
      <c r="BK41" s="94">
        <f t="shared" si="11"/>
        <v>0</v>
      </c>
    </row>
    <row r="42" spans="2:63" ht="12.75" customHeight="1">
      <c r="B42" s="8"/>
      <c r="C42" s="112" t="s">
        <v>99</v>
      </c>
      <c r="D42" s="47"/>
      <c r="E42" s="115">
        <v>570</v>
      </c>
      <c r="F42" s="115">
        <f t="shared" si="1"/>
        <v>0</v>
      </c>
      <c r="G42" s="10"/>
      <c r="H42" s="112" t="s">
        <v>194</v>
      </c>
      <c r="I42" s="47"/>
      <c r="J42" s="120">
        <v>180</v>
      </c>
      <c r="K42" s="115">
        <f t="shared" si="2"/>
        <v>0</v>
      </c>
      <c r="L42" s="10"/>
      <c r="M42" s="53"/>
      <c r="N42" s="75"/>
      <c r="O42" s="69"/>
      <c r="P42" s="70">
        <f t="shared" si="0"/>
        <v>0</v>
      </c>
      <c r="S42" s="153"/>
      <c r="T42" s="153"/>
      <c r="U42" s="46"/>
      <c r="V42" s="153"/>
      <c r="W42" s="131"/>
      <c r="Z42" s="2"/>
      <c r="AA42" s="2"/>
      <c r="AB42" s="2"/>
      <c r="AC42" s="2"/>
      <c r="AI42" s="54" t="s">
        <v>99</v>
      </c>
      <c r="AJ42" s="94">
        <v>1</v>
      </c>
      <c r="AK42" s="94"/>
      <c r="AL42" s="94">
        <v>1</v>
      </c>
      <c r="AM42" s="10"/>
      <c r="AN42" s="54" t="s">
        <v>140</v>
      </c>
      <c r="AO42" s="74"/>
      <c r="AP42" s="96"/>
      <c r="AQ42" s="94"/>
      <c r="AR42" s="10"/>
      <c r="AS42" s="53"/>
      <c r="AT42" s="75"/>
      <c r="AU42" s="69"/>
      <c r="AV42" s="70"/>
      <c r="AX42" s="54" t="s">
        <v>99</v>
      </c>
      <c r="AY42" s="94">
        <f t="shared" si="3"/>
        <v>0</v>
      </c>
      <c r="AZ42" s="94">
        <f t="shared" si="4"/>
        <v>0</v>
      </c>
      <c r="BA42" s="94">
        <f t="shared" si="5"/>
        <v>0</v>
      </c>
      <c r="BB42" s="10"/>
      <c r="BC42" s="54" t="s">
        <v>140</v>
      </c>
      <c r="BD42" s="108">
        <f t="shared" si="6"/>
        <v>0</v>
      </c>
      <c r="BE42" s="94">
        <f t="shared" si="7"/>
        <v>0</v>
      </c>
      <c r="BF42" s="94">
        <f t="shared" si="8"/>
        <v>0</v>
      </c>
      <c r="BG42" s="10"/>
      <c r="BH42" s="53"/>
      <c r="BI42" s="69">
        <f t="shared" si="9"/>
        <v>0</v>
      </c>
      <c r="BJ42" s="94">
        <f t="shared" si="10"/>
        <v>0</v>
      </c>
      <c r="BK42" s="94">
        <f t="shared" si="11"/>
        <v>0</v>
      </c>
    </row>
    <row r="43" spans="2:63" ht="12.75" customHeight="1">
      <c r="B43" s="8"/>
      <c r="C43" s="112" t="s">
        <v>100</v>
      </c>
      <c r="D43" s="47"/>
      <c r="E43" s="115">
        <v>620</v>
      </c>
      <c r="F43" s="115">
        <f t="shared" si="1"/>
        <v>0</v>
      </c>
      <c r="G43" s="10"/>
      <c r="H43" s="112" t="s">
        <v>134</v>
      </c>
      <c r="I43" s="47"/>
      <c r="J43" s="120">
        <v>160</v>
      </c>
      <c r="K43" s="115">
        <f t="shared" si="2"/>
        <v>0</v>
      </c>
      <c r="L43" s="10"/>
      <c r="M43" s="53"/>
      <c r="N43" s="49"/>
      <c r="O43" s="69"/>
      <c r="P43" s="70">
        <f t="shared" si="0"/>
        <v>0</v>
      </c>
      <c r="S43" s="180" t="s">
        <v>83</v>
      </c>
      <c r="T43" s="180"/>
      <c r="U43" s="180"/>
      <c r="V43" s="180"/>
      <c r="W43" s="180"/>
      <c r="X43" s="178"/>
      <c r="Y43" s="178"/>
      <c r="Z43" s="178"/>
      <c r="AA43" s="2"/>
      <c r="AB43" s="2"/>
      <c r="AC43" s="2"/>
      <c r="AI43" s="54" t="s">
        <v>100</v>
      </c>
      <c r="AJ43" s="94">
        <v>1</v>
      </c>
      <c r="AK43" s="94"/>
      <c r="AL43" s="94">
        <v>1</v>
      </c>
      <c r="AM43" s="10"/>
      <c r="AN43" s="54" t="s">
        <v>134</v>
      </c>
      <c r="AO43" s="94"/>
      <c r="AP43" s="96"/>
      <c r="AQ43" s="94"/>
      <c r="AR43" s="10"/>
      <c r="AS43" s="53"/>
      <c r="AT43" s="49"/>
      <c r="AU43" s="69"/>
      <c r="AV43" s="70"/>
      <c r="AX43" s="54" t="s">
        <v>100</v>
      </c>
      <c r="AY43" s="94">
        <f t="shared" si="3"/>
        <v>0</v>
      </c>
      <c r="AZ43" s="94">
        <f t="shared" si="4"/>
        <v>0</v>
      </c>
      <c r="BA43" s="94">
        <f t="shared" si="5"/>
        <v>0</v>
      </c>
      <c r="BB43" s="10"/>
      <c r="BC43" s="54" t="s">
        <v>134</v>
      </c>
      <c r="BD43" s="108">
        <f t="shared" si="6"/>
        <v>0</v>
      </c>
      <c r="BE43" s="94">
        <f t="shared" si="7"/>
        <v>0</v>
      </c>
      <c r="BF43" s="94">
        <f t="shared" si="8"/>
        <v>0</v>
      </c>
      <c r="BG43" s="10"/>
      <c r="BH43" s="53"/>
      <c r="BI43" s="69">
        <f t="shared" si="9"/>
        <v>0</v>
      </c>
      <c r="BJ43" s="94">
        <f t="shared" si="10"/>
        <v>0</v>
      </c>
      <c r="BK43" s="94">
        <f t="shared" si="11"/>
        <v>0</v>
      </c>
    </row>
    <row r="44" spans="2:63" ht="12.75" customHeight="1">
      <c r="B44" s="8"/>
      <c r="C44" s="112" t="s">
        <v>132</v>
      </c>
      <c r="D44" s="47"/>
      <c r="E44" s="115">
        <v>8190</v>
      </c>
      <c r="F44" s="115">
        <f t="shared" si="1"/>
        <v>0</v>
      </c>
      <c r="G44" s="10"/>
      <c r="H44" s="112" t="s">
        <v>135</v>
      </c>
      <c r="I44" s="47"/>
      <c r="J44" s="120">
        <v>80</v>
      </c>
      <c r="K44" s="115">
        <f t="shared" si="2"/>
        <v>0</v>
      </c>
      <c r="L44" s="10"/>
      <c r="M44" s="53"/>
      <c r="N44" s="49"/>
      <c r="O44" s="69"/>
      <c r="P44" s="70">
        <f t="shared" si="0"/>
        <v>0</v>
      </c>
      <c r="S44" s="179"/>
      <c r="T44" s="179"/>
      <c r="U44" s="179"/>
      <c r="V44" s="179"/>
      <c r="W44" s="179"/>
      <c r="X44" s="179"/>
      <c r="Y44" s="179"/>
      <c r="Z44" s="179"/>
      <c r="AA44" s="2"/>
      <c r="AB44" s="2"/>
      <c r="AC44" s="2"/>
      <c r="AI44" s="54" t="s">
        <v>132</v>
      </c>
      <c r="AJ44" s="94">
        <v>1</v>
      </c>
      <c r="AK44" s="94">
        <v>1</v>
      </c>
      <c r="AL44" s="94">
        <v>3</v>
      </c>
      <c r="AM44" s="10"/>
      <c r="AN44" s="54" t="s">
        <v>135</v>
      </c>
      <c r="AO44" s="94"/>
      <c r="AP44" s="96"/>
      <c r="AQ44" s="94"/>
      <c r="AR44" s="10"/>
      <c r="AS44" s="53"/>
      <c r="AT44" s="49"/>
      <c r="AU44" s="69"/>
      <c r="AV44" s="70"/>
      <c r="AX44" s="54" t="s">
        <v>132</v>
      </c>
      <c r="AY44" s="94">
        <f t="shared" si="3"/>
        <v>0</v>
      </c>
      <c r="AZ44" s="94">
        <f t="shared" si="4"/>
        <v>0</v>
      </c>
      <c r="BA44" s="94">
        <f t="shared" si="5"/>
        <v>0</v>
      </c>
      <c r="BB44" s="10"/>
      <c r="BC44" s="54" t="s">
        <v>135</v>
      </c>
      <c r="BD44" s="108">
        <f t="shared" si="6"/>
        <v>0</v>
      </c>
      <c r="BE44" s="94">
        <f t="shared" si="7"/>
        <v>0</v>
      </c>
      <c r="BF44" s="94">
        <f t="shared" si="8"/>
        <v>0</v>
      </c>
      <c r="BG44" s="10"/>
      <c r="BH44" s="53"/>
      <c r="BI44" s="69">
        <f t="shared" si="9"/>
        <v>0</v>
      </c>
      <c r="BJ44" s="94">
        <f t="shared" si="10"/>
        <v>0</v>
      </c>
      <c r="BK44" s="94">
        <f t="shared" si="11"/>
        <v>0</v>
      </c>
    </row>
    <row r="45" spans="2:63" ht="12.75" customHeight="1">
      <c r="B45" s="8"/>
      <c r="C45" s="112" t="s">
        <v>101</v>
      </c>
      <c r="D45" s="47"/>
      <c r="E45" s="115">
        <v>620</v>
      </c>
      <c r="F45" s="115">
        <f t="shared" si="1"/>
        <v>0</v>
      </c>
      <c r="G45" s="10"/>
      <c r="H45" s="112" t="s">
        <v>136</v>
      </c>
      <c r="I45" s="47"/>
      <c r="J45" s="115">
        <v>80</v>
      </c>
      <c r="K45" s="115">
        <f t="shared" si="2"/>
        <v>0</v>
      </c>
      <c r="L45" s="10"/>
      <c r="M45" s="53"/>
      <c r="N45" s="50"/>
      <c r="O45" s="69"/>
      <c r="P45" s="70">
        <f t="shared" si="0"/>
        <v>0</v>
      </c>
      <c r="Z45" s="2"/>
      <c r="AA45" s="2"/>
      <c r="AB45" s="2"/>
      <c r="AC45" s="2"/>
      <c r="AI45" s="54" t="s">
        <v>101</v>
      </c>
      <c r="AJ45" s="94">
        <v>2</v>
      </c>
      <c r="AK45" s="94">
        <v>2</v>
      </c>
      <c r="AL45" s="94">
        <v>2</v>
      </c>
      <c r="AM45" s="10"/>
      <c r="AN45" s="54" t="s">
        <v>136</v>
      </c>
      <c r="AO45" s="94"/>
      <c r="AP45" s="94"/>
      <c r="AQ45" s="94"/>
      <c r="AR45" s="10"/>
      <c r="AS45" s="53"/>
      <c r="AT45" s="50"/>
      <c r="AU45" s="69"/>
      <c r="AV45" s="70"/>
      <c r="AX45" s="54" t="s">
        <v>101</v>
      </c>
      <c r="AY45" s="94">
        <f t="shared" si="3"/>
        <v>0</v>
      </c>
      <c r="AZ45" s="94">
        <f t="shared" si="4"/>
        <v>0</v>
      </c>
      <c r="BA45" s="94">
        <f t="shared" si="5"/>
        <v>0</v>
      </c>
      <c r="BB45" s="10"/>
      <c r="BC45" s="54" t="s">
        <v>136</v>
      </c>
      <c r="BD45" s="108">
        <f t="shared" si="6"/>
        <v>0</v>
      </c>
      <c r="BE45" s="94">
        <f t="shared" si="7"/>
        <v>0</v>
      </c>
      <c r="BF45" s="94">
        <f t="shared" si="8"/>
        <v>0</v>
      </c>
      <c r="BG45" s="10"/>
      <c r="BH45" s="53"/>
      <c r="BI45" s="69">
        <f t="shared" si="9"/>
        <v>0</v>
      </c>
      <c r="BJ45" s="94">
        <f t="shared" si="10"/>
        <v>0</v>
      </c>
      <c r="BK45" s="94">
        <f t="shared" si="11"/>
        <v>0</v>
      </c>
    </row>
    <row r="46" spans="2:63" ht="12.75" customHeight="1">
      <c r="B46" s="8"/>
      <c r="C46" s="112" t="s">
        <v>139</v>
      </c>
      <c r="D46" s="47"/>
      <c r="E46" s="115">
        <v>1520</v>
      </c>
      <c r="F46" s="115">
        <f t="shared" si="1"/>
        <v>0</v>
      </c>
      <c r="G46" s="10"/>
      <c r="H46" s="112" t="s">
        <v>141</v>
      </c>
      <c r="I46" s="47"/>
      <c r="J46" s="120">
        <v>160</v>
      </c>
      <c r="K46" s="115">
        <f t="shared" si="2"/>
        <v>0</v>
      </c>
      <c r="L46" s="10"/>
      <c r="M46" s="53"/>
      <c r="N46" s="51"/>
      <c r="O46" s="69"/>
      <c r="P46" s="70">
        <f t="shared" si="0"/>
        <v>0</v>
      </c>
      <c r="V46" s="181"/>
      <c r="W46" s="181"/>
      <c r="Z46" s="2"/>
      <c r="AA46" s="2"/>
      <c r="AB46" s="2"/>
      <c r="AC46" s="2"/>
      <c r="AI46" s="54" t="s">
        <v>139</v>
      </c>
      <c r="AJ46" s="74">
        <v>2</v>
      </c>
      <c r="AK46" s="94">
        <v>2</v>
      </c>
      <c r="AL46" s="94">
        <v>6</v>
      </c>
      <c r="AM46" s="10"/>
      <c r="AN46" s="54" t="s">
        <v>141</v>
      </c>
      <c r="AO46" s="74"/>
      <c r="AP46" s="96"/>
      <c r="AQ46" s="94"/>
      <c r="AR46" s="10"/>
      <c r="AS46" s="53"/>
      <c r="AT46" s="51"/>
      <c r="AU46" s="69"/>
      <c r="AV46" s="70"/>
      <c r="AX46" s="54" t="s">
        <v>139</v>
      </c>
      <c r="AY46" s="94">
        <f t="shared" si="3"/>
        <v>0</v>
      </c>
      <c r="AZ46" s="94">
        <f t="shared" si="4"/>
        <v>0</v>
      </c>
      <c r="BA46" s="94">
        <f t="shared" si="5"/>
        <v>0</v>
      </c>
      <c r="BB46" s="10"/>
      <c r="BC46" s="54" t="s">
        <v>141</v>
      </c>
      <c r="BD46" s="108">
        <f t="shared" si="6"/>
        <v>0</v>
      </c>
      <c r="BE46" s="94">
        <f t="shared" si="7"/>
        <v>0</v>
      </c>
      <c r="BF46" s="94">
        <f t="shared" si="8"/>
        <v>0</v>
      </c>
      <c r="BG46" s="10"/>
      <c r="BH46" s="53"/>
      <c r="BI46" s="69">
        <f t="shared" si="9"/>
        <v>0</v>
      </c>
      <c r="BJ46" s="94">
        <f t="shared" si="10"/>
        <v>0</v>
      </c>
      <c r="BK46" s="94">
        <f t="shared" si="11"/>
        <v>0</v>
      </c>
    </row>
    <row r="47" spans="2:63" ht="12.75" customHeight="1">
      <c r="B47" s="8"/>
      <c r="C47" s="112" t="s">
        <v>15</v>
      </c>
      <c r="D47" s="47"/>
      <c r="E47" s="115">
        <v>650</v>
      </c>
      <c r="F47" s="115">
        <f t="shared" si="1"/>
        <v>0</v>
      </c>
      <c r="G47" s="10"/>
      <c r="H47" s="112" t="s">
        <v>142</v>
      </c>
      <c r="I47" s="47"/>
      <c r="J47" s="120">
        <v>240</v>
      </c>
      <c r="K47" s="115">
        <f t="shared" si="2"/>
        <v>0</v>
      </c>
      <c r="L47" s="10"/>
      <c r="M47" s="53"/>
      <c r="N47" s="51"/>
      <c r="O47" s="69"/>
      <c r="P47" s="70">
        <f t="shared" si="0"/>
        <v>0</v>
      </c>
      <c r="Z47" s="2"/>
      <c r="AA47" s="2"/>
      <c r="AB47" s="2"/>
      <c r="AC47" s="2"/>
      <c r="AI47" s="54" t="s">
        <v>15</v>
      </c>
      <c r="AJ47" s="94">
        <v>1</v>
      </c>
      <c r="AK47" s="94">
        <v>1</v>
      </c>
      <c r="AL47" s="94">
        <v>1</v>
      </c>
      <c r="AM47" s="10"/>
      <c r="AN47" s="54" t="s">
        <v>142</v>
      </c>
      <c r="AO47" s="74"/>
      <c r="AP47" s="96"/>
      <c r="AQ47" s="94"/>
      <c r="AR47" s="10"/>
      <c r="AS47" s="53"/>
      <c r="AT47" s="51"/>
      <c r="AU47" s="69"/>
      <c r="AV47" s="70"/>
      <c r="AX47" s="54" t="s">
        <v>15</v>
      </c>
      <c r="AY47" s="94">
        <f t="shared" si="3"/>
        <v>0</v>
      </c>
      <c r="AZ47" s="94">
        <f t="shared" si="4"/>
        <v>0</v>
      </c>
      <c r="BA47" s="94">
        <f t="shared" si="5"/>
        <v>0</v>
      </c>
      <c r="BB47" s="10"/>
      <c r="BC47" s="54" t="s">
        <v>142</v>
      </c>
      <c r="BD47" s="108">
        <f t="shared" si="6"/>
        <v>0</v>
      </c>
      <c r="BE47" s="94">
        <f t="shared" si="7"/>
        <v>0</v>
      </c>
      <c r="BF47" s="94">
        <f t="shared" si="8"/>
        <v>0</v>
      </c>
      <c r="BG47" s="10"/>
      <c r="BH47" s="53"/>
      <c r="BI47" s="69">
        <f t="shared" si="9"/>
        <v>0</v>
      </c>
      <c r="BJ47" s="94">
        <f t="shared" si="10"/>
        <v>0</v>
      </c>
      <c r="BK47" s="94">
        <f t="shared" si="11"/>
        <v>0</v>
      </c>
    </row>
    <row r="48" spans="2:63" ht="12.75" customHeight="1">
      <c r="B48" s="8"/>
      <c r="C48" s="112" t="s">
        <v>102</v>
      </c>
      <c r="D48" s="47"/>
      <c r="E48" s="115">
        <v>1230</v>
      </c>
      <c r="F48" s="115">
        <f t="shared" si="1"/>
        <v>0</v>
      </c>
      <c r="G48" s="10"/>
      <c r="H48" s="112" t="s">
        <v>162</v>
      </c>
      <c r="I48" s="47"/>
      <c r="J48" s="120">
        <v>250</v>
      </c>
      <c r="K48" s="115">
        <f t="shared" si="2"/>
        <v>0</v>
      </c>
      <c r="L48" s="10"/>
      <c r="M48" s="84" t="s">
        <v>22</v>
      </c>
      <c r="N48" s="85">
        <f>SUM(N20:N47)</f>
        <v>0</v>
      </c>
      <c r="O48" s="86"/>
      <c r="P48" s="87">
        <f>SUM(P20:P40)</f>
        <v>0</v>
      </c>
      <c r="W48" t="s">
        <v>208</v>
      </c>
      <c r="Z48" s="2"/>
      <c r="AA48" s="2"/>
      <c r="AB48" s="2"/>
      <c r="AC48" s="2"/>
      <c r="AI48" s="54" t="s">
        <v>102</v>
      </c>
      <c r="AJ48" s="94">
        <v>1</v>
      </c>
      <c r="AK48" s="94">
        <v>1</v>
      </c>
      <c r="AL48" s="94">
        <v>1</v>
      </c>
      <c r="AM48" s="10"/>
      <c r="AN48" s="54" t="s">
        <v>162</v>
      </c>
      <c r="AO48" s="74"/>
      <c r="AP48" s="96"/>
      <c r="AQ48" s="94"/>
      <c r="AR48" s="10"/>
      <c r="AS48" s="84" t="s">
        <v>22</v>
      </c>
      <c r="AT48" s="85">
        <f>SUM(AT20:AT47)</f>
        <v>3</v>
      </c>
      <c r="AU48" s="86"/>
      <c r="AV48" s="87">
        <f>SUM(AV20:AV47)</f>
        <v>9</v>
      </c>
      <c r="AX48" s="54" t="s">
        <v>102</v>
      </c>
      <c r="AY48" s="94">
        <f t="shared" si="3"/>
        <v>0</v>
      </c>
      <c r="AZ48" s="94">
        <f t="shared" si="4"/>
        <v>0</v>
      </c>
      <c r="BA48" s="94">
        <f t="shared" si="5"/>
        <v>0</v>
      </c>
      <c r="BB48" s="10"/>
      <c r="BC48" s="54" t="s">
        <v>162</v>
      </c>
      <c r="BD48" s="108">
        <f t="shared" si="6"/>
        <v>0</v>
      </c>
      <c r="BE48" s="94">
        <f t="shared" si="7"/>
        <v>0</v>
      </c>
      <c r="BF48" s="94">
        <f t="shared" si="8"/>
        <v>0</v>
      </c>
      <c r="BG48" s="10"/>
      <c r="BH48" s="84" t="s">
        <v>22</v>
      </c>
      <c r="BI48" s="85">
        <f>SUM(BI20:BI47)</f>
        <v>0</v>
      </c>
      <c r="BJ48" s="85">
        <f>SUM(BJ20:BJ47)</f>
        <v>0</v>
      </c>
      <c r="BK48" s="85">
        <f>SUM(BK20:BK47)</f>
        <v>0</v>
      </c>
    </row>
    <row r="49" spans="2:63" ht="12.75" customHeight="1">
      <c r="B49" s="8"/>
      <c r="C49" s="112" t="s">
        <v>103</v>
      </c>
      <c r="D49" s="47"/>
      <c r="E49" s="117">
        <v>1470</v>
      </c>
      <c r="F49" s="115">
        <f t="shared" si="1"/>
        <v>0</v>
      </c>
      <c r="G49" s="10"/>
      <c r="H49" s="112" t="s">
        <v>58</v>
      </c>
      <c r="I49" s="47"/>
      <c r="J49" s="115">
        <v>1850</v>
      </c>
      <c r="K49" s="115">
        <f t="shared" si="2"/>
        <v>0</v>
      </c>
      <c r="L49" s="10"/>
      <c r="N49" s="31"/>
      <c r="O49" s="78"/>
      <c r="P49" s="31"/>
      <c r="Q49" s="8"/>
      <c r="R49" s="8"/>
      <c r="W49" s="8"/>
      <c r="X49" s="8"/>
      <c r="Y49" s="8"/>
      <c r="Z49" s="2"/>
      <c r="AA49" s="2"/>
      <c r="AB49" s="2"/>
      <c r="AC49" s="2"/>
      <c r="AI49" s="54" t="s">
        <v>103</v>
      </c>
      <c r="AJ49" s="94">
        <v>3</v>
      </c>
      <c r="AK49" s="95">
        <v>3</v>
      </c>
      <c r="AL49" s="94">
        <v>3</v>
      </c>
      <c r="AM49" s="10"/>
      <c r="AN49" s="54" t="s">
        <v>58</v>
      </c>
      <c r="AO49" s="27">
        <v>3</v>
      </c>
      <c r="AP49" s="30">
        <v>3</v>
      </c>
      <c r="AQ49" s="27">
        <v>4</v>
      </c>
      <c r="AR49" s="10"/>
      <c r="AT49" s="31"/>
      <c r="AU49" s="78"/>
      <c r="AV49" s="31"/>
      <c r="AX49" s="54" t="s">
        <v>103</v>
      </c>
      <c r="AY49" s="94">
        <f t="shared" si="3"/>
        <v>0</v>
      </c>
      <c r="AZ49" s="94">
        <f t="shared" si="4"/>
        <v>0</v>
      </c>
      <c r="BA49" s="94">
        <f t="shared" si="5"/>
        <v>0</v>
      </c>
      <c r="BB49" s="10"/>
      <c r="BC49" s="54" t="s">
        <v>58</v>
      </c>
      <c r="BD49" s="108">
        <f t="shared" si="6"/>
        <v>0</v>
      </c>
      <c r="BE49" s="94">
        <f t="shared" si="7"/>
        <v>0</v>
      </c>
      <c r="BF49" s="94">
        <f t="shared" si="8"/>
        <v>0</v>
      </c>
      <c r="BG49" s="10"/>
      <c r="BI49" s="31"/>
      <c r="BJ49" s="78"/>
      <c r="BK49" s="31"/>
    </row>
    <row r="50" spans="2:63" ht="12.75" customHeight="1">
      <c r="B50" s="8"/>
      <c r="C50" s="112" t="s">
        <v>19</v>
      </c>
      <c r="D50" s="47"/>
      <c r="E50" s="115">
        <v>1370</v>
      </c>
      <c r="F50" s="115">
        <f t="shared" si="1"/>
        <v>0</v>
      </c>
      <c r="G50" s="10"/>
      <c r="H50" s="112" t="s">
        <v>59</v>
      </c>
      <c r="I50" s="47"/>
      <c r="J50" s="115">
        <v>1620</v>
      </c>
      <c r="K50" s="115">
        <f t="shared" si="2"/>
        <v>0</v>
      </c>
      <c r="L50" s="10"/>
      <c r="M50" s="154" t="s">
        <v>197</v>
      </c>
      <c r="N50" s="155"/>
      <c r="O50" s="155"/>
      <c r="P50" s="156"/>
      <c r="Q50" s="8"/>
      <c r="R50" s="127"/>
      <c r="S50" s="127"/>
      <c r="T50" s="127"/>
      <c r="U50" s="127"/>
      <c r="V50" s="127"/>
      <c r="W50" s="8"/>
      <c r="X50" s="8"/>
      <c r="Y50" s="8"/>
      <c r="Z50" s="2"/>
      <c r="AA50" s="2"/>
      <c r="AB50" s="2"/>
      <c r="AC50" s="2"/>
      <c r="AI50" s="54" t="s">
        <v>19</v>
      </c>
      <c r="AJ50" s="94">
        <v>1</v>
      </c>
      <c r="AK50" s="94">
        <v>1</v>
      </c>
      <c r="AL50" s="94">
        <v>3</v>
      </c>
      <c r="AM50" s="10"/>
      <c r="AN50" s="54" t="s">
        <v>59</v>
      </c>
      <c r="AO50" s="29">
        <v>2</v>
      </c>
      <c r="AP50" s="30">
        <v>2</v>
      </c>
      <c r="AQ50" s="29">
        <v>3</v>
      </c>
      <c r="AR50" s="10"/>
      <c r="AS50" s="144" t="s">
        <v>150</v>
      </c>
      <c r="AT50" s="145"/>
      <c r="AU50" s="145"/>
      <c r="AV50" s="146"/>
      <c r="AX50" s="54" t="s">
        <v>19</v>
      </c>
      <c r="AY50" s="94">
        <f t="shared" si="3"/>
        <v>0</v>
      </c>
      <c r="AZ50" s="94">
        <f t="shared" si="4"/>
        <v>0</v>
      </c>
      <c r="BA50" s="94">
        <f t="shared" si="5"/>
        <v>0</v>
      </c>
      <c r="BB50" s="10"/>
      <c r="BC50" s="54" t="s">
        <v>59</v>
      </c>
      <c r="BD50" s="108">
        <f t="shared" si="6"/>
        <v>0</v>
      </c>
      <c r="BE50" s="94">
        <f t="shared" si="7"/>
        <v>0</v>
      </c>
      <c r="BF50" s="94">
        <f t="shared" si="8"/>
        <v>0</v>
      </c>
      <c r="BG50" s="10"/>
      <c r="BH50" s="144" t="s">
        <v>150</v>
      </c>
      <c r="BI50" s="145"/>
      <c r="BJ50" s="145"/>
      <c r="BK50" s="146"/>
    </row>
    <row r="51" spans="2:63" ht="12.75" customHeight="1">
      <c r="B51" s="8"/>
      <c r="C51" s="112" t="s">
        <v>104</v>
      </c>
      <c r="D51" s="47"/>
      <c r="E51" s="115">
        <v>1770</v>
      </c>
      <c r="F51" s="115">
        <f t="shared" si="1"/>
        <v>0</v>
      </c>
      <c r="G51" s="10"/>
      <c r="H51" s="112" t="s">
        <v>60</v>
      </c>
      <c r="I51" s="47"/>
      <c r="J51" s="115">
        <v>1400</v>
      </c>
      <c r="K51" s="115">
        <f t="shared" si="2"/>
        <v>0</v>
      </c>
      <c r="L51" s="10"/>
      <c r="M51" s="157"/>
      <c r="N51" s="158"/>
      <c r="O51" s="158"/>
      <c r="P51" s="159"/>
      <c r="Z51" s="2"/>
      <c r="AA51" s="2"/>
      <c r="AB51" s="2"/>
      <c r="AC51" s="2"/>
      <c r="AI51" s="54" t="s">
        <v>104</v>
      </c>
      <c r="AJ51" s="94">
        <v>2</v>
      </c>
      <c r="AK51" s="94">
        <v>2</v>
      </c>
      <c r="AL51" s="94">
        <v>2</v>
      </c>
      <c r="AM51" s="10"/>
      <c r="AN51" s="54" t="s">
        <v>60</v>
      </c>
      <c r="AO51" s="27">
        <v>2</v>
      </c>
      <c r="AP51" s="30">
        <v>2</v>
      </c>
      <c r="AQ51" s="27">
        <v>2</v>
      </c>
      <c r="AR51" s="10"/>
      <c r="AS51" s="147"/>
      <c r="AT51" s="148"/>
      <c r="AU51" s="148"/>
      <c r="AV51" s="149"/>
      <c r="AX51" s="54" t="s">
        <v>104</v>
      </c>
      <c r="AY51" s="94">
        <f t="shared" si="3"/>
        <v>0</v>
      </c>
      <c r="AZ51" s="94">
        <f t="shared" si="4"/>
        <v>0</v>
      </c>
      <c r="BA51" s="94">
        <f t="shared" si="5"/>
        <v>0</v>
      </c>
      <c r="BB51" s="10"/>
      <c r="BC51" s="54" t="s">
        <v>60</v>
      </c>
      <c r="BD51" s="108">
        <f t="shared" si="6"/>
        <v>0</v>
      </c>
      <c r="BE51" s="94">
        <f t="shared" si="7"/>
        <v>0</v>
      </c>
      <c r="BF51" s="94">
        <f t="shared" si="8"/>
        <v>0</v>
      </c>
      <c r="BG51" s="10"/>
      <c r="BH51" s="147"/>
      <c r="BI51" s="148"/>
      <c r="BJ51" s="148"/>
      <c r="BK51" s="149"/>
    </row>
    <row r="52" spans="2:63" ht="12.75" customHeight="1">
      <c r="B52" s="8"/>
      <c r="C52" s="112" t="s">
        <v>105</v>
      </c>
      <c r="D52" s="47"/>
      <c r="E52" s="115">
        <v>1770</v>
      </c>
      <c r="F52" s="115">
        <f t="shared" si="1"/>
        <v>0</v>
      </c>
      <c r="G52" s="10"/>
      <c r="H52" s="112" t="s">
        <v>61</v>
      </c>
      <c r="I52" s="47"/>
      <c r="J52" s="115">
        <v>1850</v>
      </c>
      <c r="K52" s="115">
        <f t="shared" si="2"/>
        <v>0</v>
      </c>
      <c r="L52" s="10"/>
      <c r="M52" s="109" t="s">
        <v>0</v>
      </c>
      <c r="N52" s="110" t="s">
        <v>1</v>
      </c>
      <c r="O52" s="111" t="s">
        <v>12</v>
      </c>
      <c r="P52" s="118" t="s">
        <v>2</v>
      </c>
      <c r="R52" s="127" t="s">
        <v>172</v>
      </c>
      <c r="S52" s="127"/>
      <c r="T52" s="127"/>
      <c r="U52" s="127"/>
      <c r="V52" s="127"/>
      <c r="Z52" s="2"/>
      <c r="AA52" s="2"/>
      <c r="AB52" s="2"/>
      <c r="AC52" s="2"/>
      <c r="AI52" s="54" t="s">
        <v>105</v>
      </c>
      <c r="AJ52" s="94">
        <v>2</v>
      </c>
      <c r="AK52" s="94">
        <v>2</v>
      </c>
      <c r="AL52" s="94">
        <v>2</v>
      </c>
      <c r="AM52" s="10"/>
      <c r="AN52" s="54" t="s">
        <v>61</v>
      </c>
      <c r="AO52" s="26">
        <v>3</v>
      </c>
      <c r="AP52" s="30">
        <v>3</v>
      </c>
      <c r="AQ52" s="26">
        <v>4</v>
      </c>
      <c r="AR52" s="10"/>
      <c r="AS52" s="55" t="s">
        <v>0</v>
      </c>
      <c r="AT52" s="92"/>
      <c r="AU52" s="84"/>
      <c r="AV52" s="84" t="s">
        <v>190</v>
      </c>
      <c r="AX52" s="54" t="s">
        <v>105</v>
      </c>
      <c r="AY52" s="94">
        <f t="shared" si="3"/>
        <v>0</v>
      </c>
      <c r="AZ52" s="94">
        <f t="shared" si="4"/>
        <v>0</v>
      </c>
      <c r="BA52" s="94">
        <f t="shared" si="5"/>
        <v>0</v>
      </c>
      <c r="BB52" s="10"/>
      <c r="BC52" s="54" t="s">
        <v>61</v>
      </c>
      <c r="BD52" s="108">
        <f t="shared" si="6"/>
        <v>0</v>
      </c>
      <c r="BE52" s="94">
        <f t="shared" si="7"/>
        <v>0</v>
      </c>
      <c r="BF52" s="94">
        <f t="shared" si="8"/>
        <v>0</v>
      </c>
      <c r="BG52" s="10"/>
      <c r="BH52" s="55" t="s">
        <v>0</v>
      </c>
      <c r="BI52" s="58"/>
      <c r="BJ52" s="59"/>
      <c r="BK52" s="64" t="s">
        <v>188</v>
      </c>
    </row>
    <row r="53" spans="2:63" ht="12.75" customHeight="1">
      <c r="B53" s="8"/>
      <c r="C53" s="112" t="s">
        <v>73</v>
      </c>
      <c r="D53" s="47"/>
      <c r="E53" s="115">
        <v>2080</v>
      </c>
      <c r="F53" s="115">
        <f t="shared" si="1"/>
        <v>0</v>
      </c>
      <c r="G53" s="10"/>
      <c r="H53" s="112" t="s">
        <v>62</v>
      </c>
      <c r="I53" s="47"/>
      <c r="J53" s="115">
        <v>1850</v>
      </c>
      <c r="K53" s="115">
        <f t="shared" si="2"/>
        <v>0</v>
      </c>
      <c r="L53" s="10"/>
      <c r="M53" s="123" t="s">
        <v>143</v>
      </c>
      <c r="N53" s="74"/>
      <c r="O53" s="112">
        <v>790</v>
      </c>
      <c r="P53" s="115">
        <f aca="true" t="shared" si="12" ref="P53:P59">N53*O53</f>
        <v>0</v>
      </c>
      <c r="R53" s="127" t="s">
        <v>174</v>
      </c>
      <c r="S53" s="127"/>
      <c r="T53" s="127"/>
      <c r="U53" s="127"/>
      <c r="V53" s="127"/>
      <c r="Z53" s="2"/>
      <c r="AA53" s="2"/>
      <c r="AB53" s="2"/>
      <c r="AC53" s="2"/>
      <c r="AI53" s="54" t="s">
        <v>73</v>
      </c>
      <c r="AJ53" s="94">
        <v>3</v>
      </c>
      <c r="AK53" s="94">
        <v>3</v>
      </c>
      <c r="AL53" s="94">
        <v>3</v>
      </c>
      <c r="AM53" s="10"/>
      <c r="AN53" s="54" t="s">
        <v>62</v>
      </c>
      <c r="AO53" s="28">
        <v>3</v>
      </c>
      <c r="AP53" s="30">
        <v>3</v>
      </c>
      <c r="AQ53" s="28">
        <v>4</v>
      </c>
      <c r="AR53" s="10"/>
      <c r="AS53" s="66" t="s">
        <v>143</v>
      </c>
      <c r="AT53" s="74"/>
      <c r="AU53" s="53"/>
      <c r="AV53" s="70">
        <v>3</v>
      </c>
      <c r="AX53" s="54" t="s">
        <v>73</v>
      </c>
      <c r="AY53" s="94">
        <f t="shared" si="3"/>
        <v>0</v>
      </c>
      <c r="AZ53" s="94">
        <f t="shared" si="4"/>
        <v>0</v>
      </c>
      <c r="BA53" s="94">
        <f t="shared" si="5"/>
        <v>0</v>
      </c>
      <c r="BB53" s="10"/>
      <c r="BC53" s="54" t="s">
        <v>62</v>
      </c>
      <c r="BD53" s="108">
        <f t="shared" si="6"/>
        <v>0</v>
      </c>
      <c r="BE53" s="94">
        <f t="shared" si="7"/>
        <v>0</v>
      </c>
      <c r="BF53" s="94">
        <f t="shared" si="8"/>
        <v>0</v>
      </c>
      <c r="BG53" s="10"/>
      <c r="BH53" s="66" t="s">
        <v>143</v>
      </c>
      <c r="BI53" s="74"/>
      <c r="BJ53" s="53"/>
      <c r="BK53" s="94">
        <f aca="true" t="shared" si="13" ref="BK53:BK59">N53*AV53</f>
        <v>0</v>
      </c>
    </row>
    <row r="54" spans="2:63" ht="12.75" customHeight="1">
      <c r="B54" s="8"/>
      <c r="C54" s="112" t="s">
        <v>74</v>
      </c>
      <c r="D54" s="47"/>
      <c r="E54" s="115">
        <v>1640</v>
      </c>
      <c r="F54" s="115">
        <f t="shared" si="1"/>
        <v>0</v>
      </c>
      <c r="G54" s="10"/>
      <c r="H54" s="112" t="s">
        <v>63</v>
      </c>
      <c r="I54" s="47"/>
      <c r="J54" s="115">
        <v>1540</v>
      </c>
      <c r="K54" s="115">
        <f t="shared" si="2"/>
        <v>0</v>
      </c>
      <c r="L54" s="10"/>
      <c r="M54" s="123" t="s">
        <v>166</v>
      </c>
      <c r="N54" s="74"/>
      <c r="O54" s="112">
        <v>790</v>
      </c>
      <c r="P54" s="115">
        <f t="shared" si="12"/>
        <v>0</v>
      </c>
      <c r="R54" s="127" t="s">
        <v>169</v>
      </c>
      <c r="S54" s="127"/>
      <c r="T54" s="127"/>
      <c r="U54" s="127"/>
      <c r="V54" s="127"/>
      <c r="Z54" s="2"/>
      <c r="AA54" s="2"/>
      <c r="AB54" s="2"/>
      <c r="AC54" s="2"/>
      <c r="AI54" s="54" t="s">
        <v>74</v>
      </c>
      <c r="AJ54" s="94">
        <v>1</v>
      </c>
      <c r="AK54" s="94">
        <v>1</v>
      </c>
      <c r="AL54" s="94">
        <v>1</v>
      </c>
      <c r="AM54" s="10"/>
      <c r="AN54" s="54" t="s">
        <v>63</v>
      </c>
      <c r="AO54" s="27">
        <v>2</v>
      </c>
      <c r="AP54" s="30">
        <v>3</v>
      </c>
      <c r="AQ54" s="27">
        <v>3</v>
      </c>
      <c r="AR54" s="10"/>
      <c r="AS54" s="66" t="s">
        <v>144</v>
      </c>
      <c r="AT54" s="74"/>
      <c r="AU54" s="53"/>
      <c r="AV54" s="70">
        <v>3</v>
      </c>
      <c r="AX54" s="54" t="s">
        <v>74</v>
      </c>
      <c r="AY54" s="94">
        <f t="shared" si="3"/>
        <v>0</v>
      </c>
      <c r="AZ54" s="94">
        <f t="shared" si="4"/>
        <v>0</v>
      </c>
      <c r="BA54" s="94">
        <f t="shared" si="5"/>
        <v>0</v>
      </c>
      <c r="BB54" s="10"/>
      <c r="BC54" s="54" t="s">
        <v>63</v>
      </c>
      <c r="BD54" s="108">
        <f t="shared" si="6"/>
        <v>0</v>
      </c>
      <c r="BE54" s="94">
        <f t="shared" si="7"/>
        <v>0</v>
      </c>
      <c r="BF54" s="94">
        <f t="shared" si="8"/>
        <v>0</v>
      </c>
      <c r="BG54" s="10"/>
      <c r="BH54" s="66" t="s">
        <v>144</v>
      </c>
      <c r="BI54" s="74"/>
      <c r="BJ54" s="53"/>
      <c r="BK54" s="94">
        <f t="shared" si="13"/>
        <v>0</v>
      </c>
    </row>
    <row r="55" spans="2:63" ht="12.75" customHeight="1">
      <c r="B55" s="8"/>
      <c r="C55" s="112" t="s">
        <v>75</v>
      </c>
      <c r="D55" s="47"/>
      <c r="E55" s="115">
        <v>2050</v>
      </c>
      <c r="F55" s="115">
        <f t="shared" si="1"/>
        <v>0</v>
      </c>
      <c r="G55" s="10"/>
      <c r="H55" s="112" t="s">
        <v>87</v>
      </c>
      <c r="I55" s="47"/>
      <c r="J55" s="115">
        <v>1360</v>
      </c>
      <c r="K55" s="115">
        <f t="shared" si="2"/>
        <v>0</v>
      </c>
      <c r="L55" s="10"/>
      <c r="M55" s="123" t="s">
        <v>167</v>
      </c>
      <c r="N55" s="74"/>
      <c r="O55" s="112">
        <v>790</v>
      </c>
      <c r="P55" s="115">
        <f t="shared" si="12"/>
        <v>0</v>
      </c>
      <c r="R55" s="127" t="s">
        <v>170</v>
      </c>
      <c r="S55" s="127"/>
      <c r="T55" s="127"/>
      <c r="U55" s="127"/>
      <c r="V55" s="127"/>
      <c r="Y55" t="s">
        <v>203</v>
      </c>
      <c r="Z55" s="2"/>
      <c r="AA55" s="2"/>
      <c r="AB55" s="2"/>
      <c r="AC55" s="2"/>
      <c r="AI55" s="54" t="s">
        <v>75</v>
      </c>
      <c r="AJ55" s="94">
        <v>1</v>
      </c>
      <c r="AK55" s="94">
        <v>1</v>
      </c>
      <c r="AL55" s="94">
        <v>3</v>
      </c>
      <c r="AM55" s="10"/>
      <c r="AN55" s="54" t="s">
        <v>87</v>
      </c>
      <c r="AO55" s="29">
        <v>2</v>
      </c>
      <c r="AP55" s="30">
        <v>2</v>
      </c>
      <c r="AQ55" s="29">
        <v>2</v>
      </c>
      <c r="AR55" s="10"/>
      <c r="AS55" s="66" t="s">
        <v>145</v>
      </c>
      <c r="AT55" s="74"/>
      <c r="AU55" s="53"/>
      <c r="AV55" s="70">
        <v>4</v>
      </c>
      <c r="AX55" s="54" t="s">
        <v>75</v>
      </c>
      <c r="AY55" s="94">
        <f t="shared" si="3"/>
        <v>0</v>
      </c>
      <c r="AZ55" s="94">
        <f t="shared" si="4"/>
        <v>0</v>
      </c>
      <c r="BA55" s="94">
        <f t="shared" si="5"/>
        <v>0</v>
      </c>
      <c r="BB55" s="10"/>
      <c r="BC55" s="54" t="s">
        <v>87</v>
      </c>
      <c r="BD55" s="108">
        <f t="shared" si="6"/>
        <v>0</v>
      </c>
      <c r="BE55" s="94">
        <f t="shared" si="7"/>
        <v>0</v>
      </c>
      <c r="BF55" s="94">
        <f t="shared" si="8"/>
        <v>0</v>
      </c>
      <c r="BG55" s="10"/>
      <c r="BH55" s="66" t="s">
        <v>145</v>
      </c>
      <c r="BI55" s="74"/>
      <c r="BJ55" s="53"/>
      <c r="BK55" s="94">
        <f t="shared" si="13"/>
        <v>0</v>
      </c>
    </row>
    <row r="56" spans="2:63" ht="12.75" customHeight="1">
      <c r="B56" s="8"/>
      <c r="C56" s="112" t="s">
        <v>20</v>
      </c>
      <c r="D56" s="47"/>
      <c r="E56" s="115">
        <v>2390</v>
      </c>
      <c r="F56" s="115">
        <f t="shared" si="1"/>
        <v>0</v>
      </c>
      <c r="G56" s="10"/>
      <c r="H56" s="112" t="s">
        <v>86</v>
      </c>
      <c r="I56" s="47"/>
      <c r="J56" s="115">
        <v>1360</v>
      </c>
      <c r="K56" s="115">
        <f t="shared" si="2"/>
        <v>0</v>
      </c>
      <c r="L56" s="10"/>
      <c r="M56" s="123" t="s">
        <v>168</v>
      </c>
      <c r="N56" s="74"/>
      <c r="O56" s="112">
        <v>1200</v>
      </c>
      <c r="P56" s="115">
        <f t="shared" si="12"/>
        <v>0</v>
      </c>
      <c r="R56" s="127" t="s">
        <v>171</v>
      </c>
      <c r="S56" s="127"/>
      <c r="T56" s="127"/>
      <c r="U56" s="127"/>
      <c r="V56" s="127"/>
      <c r="Z56" s="2"/>
      <c r="AA56" s="2"/>
      <c r="AB56" s="2"/>
      <c r="AC56" s="2"/>
      <c r="AI56" s="54" t="s">
        <v>20</v>
      </c>
      <c r="AJ56" s="94">
        <v>2</v>
      </c>
      <c r="AK56" s="94">
        <v>2</v>
      </c>
      <c r="AL56" s="94">
        <v>2</v>
      </c>
      <c r="AM56" s="10"/>
      <c r="AN56" s="54" t="s">
        <v>86</v>
      </c>
      <c r="AO56" s="27">
        <v>2</v>
      </c>
      <c r="AP56" s="30">
        <v>2</v>
      </c>
      <c r="AQ56" s="27">
        <v>2</v>
      </c>
      <c r="AR56" s="10"/>
      <c r="AS56" s="66" t="s">
        <v>146</v>
      </c>
      <c r="AT56" s="74"/>
      <c r="AU56" s="53"/>
      <c r="AV56" s="70">
        <v>6</v>
      </c>
      <c r="AX56" s="54" t="s">
        <v>20</v>
      </c>
      <c r="AY56" s="94">
        <f t="shared" si="3"/>
        <v>0</v>
      </c>
      <c r="AZ56" s="94">
        <f t="shared" si="4"/>
        <v>0</v>
      </c>
      <c r="BA56" s="94">
        <f t="shared" si="5"/>
        <v>0</v>
      </c>
      <c r="BB56" s="10"/>
      <c r="BC56" s="54" t="s">
        <v>86</v>
      </c>
      <c r="BD56" s="108">
        <f t="shared" si="6"/>
        <v>0</v>
      </c>
      <c r="BE56" s="94">
        <f t="shared" si="7"/>
        <v>0</v>
      </c>
      <c r="BF56" s="94">
        <f t="shared" si="8"/>
        <v>0</v>
      </c>
      <c r="BG56" s="10"/>
      <c r="BH56" s="66" t="s">
        <v>146</v>
      </c>
      <c r="BI56" s="74"/>
      <c r="BJ56" s="53"/>
      <c r="BK56" s="94">
        <f t="shared" si="13"/>
        <v>0</v>
      </c>
    </row>
    <row r="57" spans="2:63" ht="12.75" customHeight="1">
      <c r="B57" s="8"/>
      <c r="C57" s="112" t="s">
        <v>106</v>
      </c>
      <c r="D57" s="47"/>
      <c r="E57" s="115">
        <v>2390</v>
      </c>
      <c r="F57" s="115">
        <f t="shared" si="1"/>
        <v>0</v>
      </c>
      <c r="G57" s="10"/>
      <c r="H57" s="112" t="s">
        <v>64</v>
      </c>
      <c r="I57" s="47"/>
      <c r="J57" s="115">
        <v>1640</v>
      </c>
      <c r="K57" s="115">
        <f t="shared" si="2"/>
        <v>0</v>
      </c>
      <c r="L57" s="10"/>
      <c r="M57" s="123" t="s">
        <v>147</v>
      </c>
      <c r="N57" s="74"/>
      <c r="O57" s="112">
        <v>590</v>
      </c>
      <c r="P57" s="115">
        <f t="shared" si="12"/>
        <v>0</v>
      </c>
      <c r="R57" s="127" t="s">
        <v>173</v>
      </c>
      <c r="S57" s="127"/>
      <c r="T57" s="127"/>
      <c r="U57" s="127"/>
      <c r="V57" s="127"/>
      <c r="Z57" s="2"/>
      <c r="AA57" s="2"/>
      <c r="AB57" s="2"/>
      <c r="AC57" s="2"/>
      <c r="AI57" s="54" t="s">
        <v>106</v>
      </c>
      <c r="AJ57" s="94">
        <v>2</v>
      </c>
      <c r="AK57" s="94">
        <v>2</v>
      </c>
      <c r="AL57" s="94">
        <v>2</v>
      </c>
      <c r="AM57" s="10"/>
      <c r="AN57" s="54" t="s">
        <v>64</v>
      </c>
      <c r="AO57" s="94">
        <v>2</v>
      </c>
      <c r="AP57" s="94">
        <v>2</v>
      </c>
      <c r="AQ57" s="94">
        <v>2</v>
      </c>
      <c r="AR57" s="10"/>
      <c r="AS57" s="66" t="s">
        <v>147</v>
      </c>
      <c r="AT57" s="74"/>
      <c r="AU57" s="53"/>
      <c r="AV57" s="70">
        <v>2</v>
      </c>
      <c r="AX57" s="54" t="s">
        <v>106</v>
      </c>
      <c r="AY57" s="94">
        <f t="shared" si="3"/>
        <v>0</v>
      </c>
      <c r="AZ57" s="94">
        <f t="shared" si="4"/>
        <v>0</v>
      </c>
      <c r="BA57" s="94">
        <f t="shared" si="5"/>
        <v>0</v>
      </c>
      <c r="BB57" s="10"/>
      <c r="BC57" s="54" t="s">
        <v>64</v>
      </c>
      <c r="BD57" s="108">
        <f t="shared" si="6"/>
        <v>0</v>
      </c>
      <c r="BE57" s="94">
        <f t="shared" si="7"/>
        <v>0</v>
      </c>
      <c r="BF57" s="94">
        <f t="shared" si="8"/>
        <v>0</v>
      </c>
      <c r="BG57" s="10"/>
      <c r="BH57" s="66" t="s">
        <v>147</v>
      </c>
      <c r="BI57" s="74"/>
      <c r="BJ57" s="53"/>
      <c r="BK57" s="94">
        <f t="shared" si="13"/>
        <v>0</v>
      </c>
    </row>
    <row r="58" spans="2:63" ht="12.75" customHeight="1">
      <c r="B58" s="8"/>
      <c r="C58" s="112" t="s">
        <v>76</v>
      </c>
      <c r="D58" s="47"/>
      <c r="E58" s="115">
        <v>2710</v>
      </c>
      <c r="F58" s="115">
        <f t="shared" si="1"/>
        <v>0</v>
      </c>
      <c r="G58" s="10"/>
      <c r="H58" s="112" t="s">
        <v>67</v>
      </c>
      <c r="I58" s="47"/>
      <c r="J58" s="115">
        <v>1000</v>
      </c>
      <c r="K58" s="115">
        <f t="shared" si="2"/>
        <v>0</v>
      </c>
      <c r="L58" s="10"/>
      <c r="M58" s="123" t="s">
        <v>148</v>
      </c>
      <c r="N58" s="74"/>
      <c r="O58" s="112">
        <v>590</v>
      </c>
      <c r="P58" s="115">
        <f t="shared" si="12"/>
        <v>0</v>
      </c>
      <c r="R58" s="127" t="s">
        <v>210</v>
      </c>
      <c r="S58" s="127"/>
      <c r="T58" s="127"/>
      <c r="U58" s="127"/>
      <c r="V58" s="127"/>
      <c r="Z58" s="2"/>
      <c r="AA58" s="2"/>
      <c r="AB58" s="2"/>
      <c r="AC58" s="2"/>
      <c r="AI58" s="54" t="s">
        <v>76</v>
      </c>
      <c r="AJ58" s="94">
        <v>3</v>
      </c>
      <c r="AK58" s="94">
        <v>3</v>
      </c>
      <c r="AL58" s="94">
        <v>3</v>
      </c>
      <c r="AM58" s="10"/>
      <c r="AN58" s="54" t="s">
        <v>67</v>
      </c>
      <c r="AO58" s="94">
        <v>2</v>
      </c>
      <c r="AP58" s="94">
        <v>2</v>
      </c>
      <c r="AQ58" s="94">
        <v>2</v>
      </c>
      <c r="AR58" s="10"/>
      <c r="AS58" s="66" t="s">
        <v>148</v>
      </c>
      <c r="AT58" s="74"/>
      <c r="AU58" s="53"/>
      <c r="AV58" s="70">
        <v>2</v>
      </c>
      <c r="AX58" s="54" t="s">
        <v>76</v>
      </c>
      <c r="AY58" s="94">
        <f t="shared" si="3"/>
        <v>0</v>
      </c>
      <c r="AZ58" s="94">
        <f t="shared" si="4"/>
        <v>0</v>
      </c>
      <c r="BA58" s="94">
        <f t="shared" si="5"/>
        <v>0</v>
      </c>
      <c r="BB58" s="10"/>
      <c r="BC58" s="54" t="s">
        <v>67</v>
      </c>
      <c r="BD58" s="108">
        <f t="shared" si="6"/>
        <v>0</v>
      </c>
      <c r="BE58" s="94">
        <f t="shared" si="7"/>
        <v>0</v>
      </c>
      <c r="BF58" s="94">
        <f t="shared" si="8"/>
        <v>0</v>
      </c>
      <c r="BG58" s="10"/>
      <c r="BH58" s="66" t="s">
        <v>148</v>
      </c>
      <c r="BI58" s="74"/>
      <c r="BJ58" s="53"/>
      <c r="BK58" s="94">
        <f t="shared" si="13"/>
        <v>0</v>
      </c>
    </row>
    <row r="59" spans="2:63" ht="12.75" customHeight="1">
      <c r="B59" s="8"/>
      <c r="C59" s="112" t="s">
        <v>107</v>
      </c>
      <c r="D59" s="47"/>
      <c r="E59" s="115">
        <v>3025</v>
      </c>
      <c r="F59" s="115">
        <f t="shared" si="1"/>
        <v>0</v>
      </c>
      <c r="G59" s="10"/>
      <c r="H59" s="112" t="s">
        <v>68</v>
      </c>
      <c r="I59" s="47"/>
      <c r="J59" s="115">
        <v>1510</v>
      </c>
      <c r="K59" s="115">
        <f t="shared" si="2"/>
        <v>0</v>
      </c>
      <c r="L59" s="10"/>
      <c r="M59" s="123" t="s">
        <v>164</v>
      </c>
      <c r="N59" s="74"/>
      <c r="O59" s="112">
        <v>790</v>
      </c>
      <c r="P59" s="115">
        <f t="shared" si="12"/>
        <v>0</v>
      </c>
      <c r="Q59" s="8"/>
      <c r="R59" s="127" t="s">
        <v>175</v>
      </c>
      <c r="S59" s="127"/>
      <c r="T59" s="127"/>
      <c r="U59" s="127"/>
      <c r="V59" s="127"/>
      <c r="W59" s="8"/>
      <c r="X59" s="8"/>
      <c r="Y59" s="8"/>
      <c r="Z59" s="2"/>
      <c r="AA59" s="2"/>
      <c r="AB59" s="2"/>
      <c r="AC59" s="2"/>
      <c r="AI59" s="54" t="s">
        <v>107</v>
      </c>
      <c r="AJ59" s="94">
        <v>3</v>
      </c>
      <c r="AK59" s="94">
        <v>3</v>
      </c>
      <c r="AL59" s="94">
        <v>3</v>
      </c>
      <c r="AM59" s="10"/>
      <c r="AN59" s="54" t="s">
        <v>68</v>
      </c>
      <c r="AO59" s="94">
        <v>2</v>
      </c>
      <c r="AP59" s="94">
        <v>2</v>
      </c>
      <c r="AQ59" s="94">
        <v>2</v>
      </c>
      <c r="AR59" s="10"/>
      <c r="AS59" s="66" t="s">
        <v>189</v>
      </c>
      <c r="AT59" s="74"/>
      <c r="AU59" s="53"/>
      <c r="AV59" s="70">
        <v>3</v>
      </c>
      <c r="AX59" s="54" t="s">
        <v>107</v>
      </c>
      <c r="AY59" s="94">
        <f t="shared" si="3"/>
        <v>0</v>
      </c>
      <c r="AZ59" s="94">
        <f t="shared" si="4"/>
        <v>0</v>
      </c>
      <c r="BA59" s="94">
        <f t="shared" si="5"/>
        <v>0</v>
      </c>
      <c r="BB59" s="10"/>
      <c r="BC59" s="54" t="s">
        <v>68</v>
      </c>
      <c r="BD59" s="108">
        <f t="shared" si="6"/>
        <v>0</v>
      </c>
      <c r="BE59" s="94">
        <f t="shared" si="7"/>
        <v>0</v>
      </c>
      <c r="BF59" s="94">
        <f t="shared" si="8"/>
        <v>0</v>
      </c>
      <c r="BG59" s="10"/>
      <c r="BH59" s="66" t="s">
        <v>149</v>
      </c>
      <c r="BI59" s="74"/>
      <c r="BJ59" s="53"/>
      <c r="BK59" s="94">
        <f t="shared" si="13"/>
        <v>0</v>
      </c>
    </row>
    <row r="60" spans="2:63" ht="12.75" customHeight="1">
      <c r="B60" s="8"/>
      <c r="C60" s="112" t="s">
        <v>108</v>
      </c>
      <c r="D60" s="47"/>
      <c r="E60" s="115">
        <v>3025</v>
      </c>
      <c r="F60" s="115">
        <f t="shared" si="1"/>
        <v>0</v>
      </c>
      <c r="G60" s="10"/>
      <c r="H60" s="112" t="s">
        <v>69</v>
      </c>
      <c r="I60" s="47"/>
      <c r="J60" s="115">
        <v>1510</v>
      </c>
      <c r="K60" s="115">
        <f t="shared" si="2"/>
        <v>0</v>
      </c>
      <c r="L60" s="10"/>
      <c r="M60" s="81" t="s">
        <v>151</v>
      </c>
      <c r="N60" s="82">
        <f>SUM(N53:N59)</f>
        <v>0</v>
      </c>
      <c r="O60" s="83"/>
      <c r="P60" s="82">
        <f>SUM(P53:P59)</f>
        <v>0</v>
      </c>
      <c r="R60" s="177" t="s">
        <v>198</v>
      </c>
      <c r="S60" s="177"/>
      <c r="T60" s="177"/>
      <c r="U60" s="177"/>
      <c r="V60" s="177"/>
      <c r="W60" s="177"/>
      <c r="Z60" s="2"/>
      <c r="AA60" s="2"/>
      <c r="AB60" s="2"/>
      <c r="AC60" s="2"/>
      <c r="AI60" s="54" t="s">
        <v>108</v>
      </c>
      <c r="AJ60" s="94">
        <v>3</v>
      </c>
      <c r="AK60" s="94">
        <v>3</v>
      </c>
      <c r="AL60" s="94">
        <v>3</v>
      </c>
      <c r="AM60" s="10"/>
      <c r="AN60" s="54" t="s">
        <v>69</v>
      </c>
      <c r="AO60" s="94">
        <v>2</v>
      </c>
      <c r="AP60" s="94">
        <v>2</v>
      </c>
      <c r="AQ60" s="94">
        <v>2</v>
      </c>
      <c r="AR60" s="10"/>
      <c r="AS60" s="81" t="s">
        <v>151</v>
      </c>
      <c r="AT60" s="82">
        <f>SUM(AT53:AT59)</f>
        <v>0</v>
      </c>
      <c r="AU60" s="83"/>
      <c r="AV60" s="82"/>
      <c r="AX60" s="54" t="s">
        <v>108</v>
      </c>
      <c r="AY60" s="94">
        <f t="shared" si="3"/>
        <v>0</v>
      </c>
      <c r="AZ60" s="94">
        <f t="shared" si="4"/>
        <v>0</v>
      </c>
      <c r="BA60" s="94">
        <f t="shared" si="5"/>
        <v>0</v>
      </c>
      <c r="BB60" s="10"/>
      <c r="BC60" s="54" t="s">
        <v>69</v>
      </c>
      <c r="BD60" s="108">
        <f t="shared" si="6"/>
        <v>0</v>
      </c>
      <c r="BE60" s="94">
        <f t="shared" si="7"/>
        <v>0</v>
      </c>
      <c r="BF60" s="94">
        <f t="shared" si="8"/>
        <v>0</v>
      </c>
      <c r="BG60" s="10"/>
      <c r="BH60" s="81" t="s">
        <v>151</v>
      </c>
      <c r="BI60" s="82"/>
      <c r="BJ60" s="83"/>
      <c r="BK60" s="82">
        <f>SUM(BK53:BK59)</f>
        <v>0</v>
      </c>
    </row>
    <row r="61" spans="2:59" ht="12.75" customHeight="1">
      <c r="B61" s="8"/>
      <c r="C61" s="112" t="s">
        <v>77</v>
      </c>
      <c r="D61" s="47"/>
      <c r="E61" s="115">
        <v>2270</v>
      </c>
      <c r="F61" s="115">
        <f t="shared" si="1"/>
        <v>0</v>
      </c>
      <c r="G61" s="10"/>
      <c r="H61" s="112" t="s">
        <v>70</v>
      </c>
      <c r="I61" s="47"/>
      <c r="J61" s="115">
        <v>3420</v>
      </c>
      <c r="K61" s="115">
        <f t="shared" si="2"/>
        <v>0</v>
      </c>
      <c r="L61" s="10"/>
      <c r="AI61" s="54" t="s">
        <v>77</v>
      </c>
      <c r="AJ61" s="94">
        <v>1</v>
      </c>
      <c r="AK61" s="94">
        <v>1</v>
      </c>
      <c r="AL61" s="94">
        <v>1</v>
      </c>
      <c r="AM61" s="10"/>
      <c r="AN61" s="54" t="s">
        <v>70</v>
      </c>
      <c r="AO61" s="94"/>
      <c r="AP61" s="94"/>
      <c r="AQ61" s="94"/>
      <c r="AR61" s="10"/>
      <c r="AX61" s="54" t="s">
        <v>77</v>
      </c>
      <c r="AY61" s="94">
        <f t="shared" si="3"/>
        <v>0</v>
      </c>
      <c r="AZ61" s="94">
        <f t="shared" si="4"/>
        <v>0</v>
      </c>
      <c r="BA61" s="94">
        <f t="shared" si="5"/>
        <v>0</v>
      </c>
      <c r="BB61" s="10"/>
      <c r="BC61" s="54" t="s">
        <v>70</v>
      </c>
      <c r="BD61" s="108">
        <f t="shared" si="6"/>
        <v>0</v>
      </c>
      <c r="BE61" s="94">
        <f t="shared" si="7"/>
        <v>0</v>
      </c>
      <c r="BF61" s="94">
        <f t="shared" si="8"/>
        <v>0</v>
      </c>
      <c r="BG61" s="10"/>
    </row>
    <row r="62" spans="2:63" ht="12.75" customHeight="1">
      <c r="B62" s="8"/>
      <c r="C62" s="112" t="s">
        <v>109</v>
      </c>
      <c r="D62" s="47"/>
      <c r="E62" s="115">
        <v>6350</v>
      </c>
      <c r="F62" s="115">
        <f t="shared" si="1"/>
        <v>0</v>
      </c>
      <c r="G62" s="10"/>
      <c r="H62" s="112" t="s">
        <v>71</v>
      </c>
      <c r="I62" s="47"/>
      <c r="J62" s="115">
        <v>1780</v>
      </c>
      <c r="K62" s="115">
        <f t="shared" si="2"/>
        <v>0</v>
      </c>
      <c r="L62" s="10"/>
      <c r="M62" s="138" t="s">
        <v>82</v>
      </c>
      <c r="N62" s="139"/>
      <c r="O62" s="139"/>
      <c r="P62" s="140"/>
      <c r="AC62" s="2"/>
      <c r="AI62" s="54" t="s">
        <v>109</v>
      </c>
      <c r="AJ62" s="94">
        <v>2</v>
      </c>
      <c r="AK62" s="94">
        <v>2</v>
      </c>
      <c r="AL62" s="94">
        <v>2</v>
      </c>
      <c r="AM62" s="10"/>
      <c r="AN62" s="54" t="s">
        <v>71</v>
      </c>
      <c r="AO62" s="94"/>
      <c r="AP62" s="94"/>
      <c r="AQ62" s="94"/>
      <c r="AR62" s="10"/>
      <c r="AS62" s="98" t="s">
        <v>82</v>
      </c>
      <c r="AT62" s="99"/>
      <c r="AU62" s="99"/>
      <c r="AV62" s="100"/>
      <c r="AX62" s="54" t="s">
        <v>109</v>
      </c>
      <c r="AY62" s="94">
        <f t="shared" si="3"/>
        <v>0</v>
      </c>
      <c r="AZ62" s="94">
        <f t="shared" si="4"/>
        <v>0</v>
      </c>
      <c r="BA62" s="94">
        <f t="shared" si="5"/>
        <v>0</v>
      </c>
      <c r="BB62" s="10"/>
      <c r="BC62" s="54" t="s">
        <v>71</v>
      </c>
      <c r="BD62" s="108">
        <f t="shared" si="6"/>
        <v>0</v>
      </c>
      <c r="BE62" s="94">
        <f t="shared" si="7"/>
        <v>0</v>
      </c>
      <c r="BF62" s="94">
        <f t="shared" si="8"/>
        <v>0</v>
      </c>
      <c r="BG62" s="10"/>
      <c r="BH62" s="67" t="s">
        <v>82</v>
      </c>
      <c r="BI62" s="60"/>
      <c r="BJ62" s="60"/>
      <c r="BK62" s="60"/>
    </row>
    <row r="63" spans="2:63" ht="12.75" customHeight="1">
      <c r="B63" s="8"/>
      <c r="C63" s="112" t="s">
        <v>78</v>
      </c>
      <c r="D63" s="47"/>
      <c r="E63" s="115">
        <v>5830</v>
      </c>
      <c r="F63" s="115">
        <f t="shared" si="1"/>
        <v>0</v>
      </c>
      <c r="G63" s="10"/>
      <c r="H63" s="112" t="s">
        <v>72</v>
      </c>
      <c r="I63" s="47"/>
      <c r="J63" s="115">
        <v>670</v>
      </c>
      <c r="K63" s="115">
        <f t="shared" si="2"/>
        <v>0</v>
      </c>
      <c r="L63" s="10"/>
      <c r="M63" s="141" t="s">
        <v>31</v>
      </c>
      <c r="N63" s="142"/>
      <c r="O63" s="142"/>
      <c r="P63" s="143"/>
      <c r="AC63" s="2"/>
      <c r="AI63" s="54" t="s">
        <v>78</v>
      </c>
      <c r="AJ63" s="94">
        <v>1</v>
      </c>
      <c r="AK63" s="94">
        <v>1</v>
      </c>
      <c r="AL63" s="94">
        <v>3</v>
      </c>
      <c r="AM63" s="10"/>
      <c r="AN63" s="54" t="s">
        <v>72</v>
      </c>
      <c r="AO63" s="94"/>
      <c r="AP63" s="94"/>
      <c r="AQ63" s="94"/>
      <c r="AR63" s="10"/>
      <c r="AS63" s="101" t="s">
        <v>31</v>
      </c>
      <c r="AT63" s="77"/>
      <c r="AU63" s="77"/>
      <c r="AV63" s="102"/>
      <c r="AX63" s="54" t="s">
        <v>78</v>
      </c>
      <c r="AY63" s="94">
        <f t="shared" si="3"/>
        <v>0</v>
      </c>
      <c r="AZ63" s="94">
        <f t="shared" si="4"/>
        <v>0</v>
      </c>
      <c r="BA63" s="94">
        <f t="shared" si="5"/>
        <v>0</v>
      </c>
      <c r="BB63" s="10"/>
      <c r="BC63" s="54" t="s">
        <v>72</v>
      </c>
      <c r="BD63" s="108">
        <f t="shared" si="6"/>
        <v>0</v>
      </c>
      <c r="BE63" s="94">
        <f t="shared" si="7"/>
        <v>0</v>
      </c>
      <c r="BF63" s="94">
        <f t="shared" si="8"/>
        <v>0</v>
      </c>
      <c r="BG63" s="10"/>
      <c r="BH63" s="67" t="s">
        <v>31</v>
      </c>
      <c r="BI63" s="60"/>
      <c r="BJ63" s="60"/>
      <c r="BK63" s="60"/>
    </row>
    <row r="64" spans="2:63" ht="12.75" customHeight="1">
      <c r="B64" s="8"/>
      <c r="C64" s="112" t="s">
        <v>79</v>
      </c>
      <c r="D64" s="47"/>
      <c r="E64" s="115">
        <v>7030</v>
      </c>
      <c r="F64" s="115">
        <f t="shared" si="1"/>
        <v>0</v>
      </c>
      <c r="G64" s="10"/>
      <c r="H64" s="112" t="s">
        <v>65</v>
      </c>
      <c r="I64" s="47"/>
      <c r="J64" s="115">
        <v>400</v>
      </c>
      <c r="K64" s="115">
        <f t="shared" si="2"/>
        <v>0</v>
      </c>
      <c r="L64" s="10"/>
      <c r="M64" s="109" t="s">
        <v>0</v>
      </c>
      <c r="N64" s="111" t="s">
        <v>1</v>
      </c>
      <c r="O64" s="111" t="s">
        <v>12</v>
      </c>
      <c r="P64" s="111" t="s">
        <v>2</v>
      </c>
      <c r="R64" s="127" t="s">
        <v>183</v>
      </c>
      <c r="S64" s="127"/>
      <c r="T64" s="127"/>
      <c r="U64" s="127"/>
      <c r="V64" s="127"/>
      <c r="AI64" s="54" t="s">
        <v>79</v>
      </c>
      <c r="AJ64" s="94">
        <v>3</v>
      </c>
      <c r="AK64" s="94">
        <v>3</v>
      </c>
      <c r="AL64" s="94">
        <v>3</v>
      </c>
      <c r="AM64" s="10"/>
      <c r="AN64" s="54" t="s">
        <v>65</v>
      </c>
      <c r="AO64" s="94"/>
      <c r="AP64" s="94"/>
      <c r="AQ64" s="94"/>
      <c r="AR64" s="10"/>
      <c r="AS64" s="103" t="s">
        <v>0</v>
      </c>
      <c r="AT64" s="62"/>
      <c r="AU64" s="62"/>
      <c r="AV64" s="63"/>
      <c r="AX64" s="54" t="s">
        <v>79</v>
      </c>
      <c r="AY64" s="94">
        <f t="shared" si="3"/>
        <v>0</v>
      </c>
      <c r="AZ64" s="94">
        <f t="shared" si="4"/>
        <v>0</v>
      </c>
      <c r="BA64" s="94">
        <f t="shared" si="5"/>
        <v>0</v>
      </c>
      <c r="BB64" s="10"/>
      <c r="BC64" s="54" t="s">
        <v>65</v>
      </c>
      <c r="BD64" s="108">
        <f t="shared" si="6"/>
        <v>0</v>
      </c>
      <c r="BE64" s="94">
        <f t="shared" si="7"/>
        <v>0</v>
      </c>
      <c r="BF64" s="94">
        <f t="shared" si="8"/>
        <v>0</v>
      </c>
      <c r="BG64" s="10"/>
      <c r="BH64" s="54" t="s">
        <v>127</v>
      </c>
      <c r="BI64" s="52"/>
      <c r="BJ64" s="61"/>
      <c r="BK64" s="84"/>
    </row>
    <row r="65" spans="2:63" ht="12.75" customHeight="1">
      <c r="B65" s="8"/>
      <c r="C65" s="112" t="s">
        <v>80</v>
      </c>
      <c r="D65" s="47"/>
      <c r="E65" s="115">
        <v>1120</v>
      </c>
      <c r="F65" s="115">
        <f t="shared" si="1"/>
        <v>0</v>
      </c>
      <c r="G65" s="10"/>
      <c r="H65" s="112" t="s">
        <v>66</v>
      </c>
      <c r="I65" s="47"/>
      <c r="J65" s="115">
        <v>250</v>
      </c>
      <c r="K65" s="115">
        <f t="shared" si="2"/>
        <v>0</v>
      </c>
      <c r="L65" s="10"/>
      <c r="M65" s="112" t="s">
        <v>127</v>
      </c>
      <c r="N65" s="52"/>
      <c r="O65" s="115">
        <v>2980</v>
      </c>
      <c r="P65" s="115">
        <f aca="true" t="shared" si="14" ref="P65:P70">N65*O65</f>
        <v>0</v>
      </c>
      <c r="R65" s="127" t="s">
        <v>187</v>
      </c>
      <c r="S65" s="127"/>
      <c r="T65" s="127"/>
      <c r="U65" s="127"/>
      <c r="V65" s="127"/>
      <c r="AI65" s="54" t="s">
        <v>80</v>
      </c>
      <c r="AJ65" s="94">
        <v>1</v>
      </c>
      <c r="AK65" s="94">
        <v>1</v>
      </c>
      <c r="AL65" s="94">
        <v>3</v>
      </c>
      <c r="AM65" s="10"/>
      <c r="AN65" s="54" t="s">
        <v>66</v>
      </c>
      <c r="AO65" s="69"/>
      <c r="AP65" s="94"/>
      <c r="AQ65" s="94"/>
      <c r="AR65" s="10"/>
      <c r="AS65" s="54" t="s">
        <v>127</v>
      </c>
      <c r="AT65" s="52"/>
      <c r="AU65" s="61"/>
      <c r="AV65" s="87"/>
      <c r="AX65" s="54" t="s">
        <v>80</v>
      </c>
      <c r="AY65" s="94">
        <f t="shared" si="3"/>
        <v>0</v>
      </c>
      <c r="AZ65" s="94">
        <f t="shared" si="4"/>
        <v>0</v>
      </c>
      <c r="BA65" s="94">
        <f t="shared" si="5"/>
        <v>0</v>
      </c>
      <c r="BB65" s="10"/>
      <c r="BC65" s="54" t="s">
        <v>66</v>
      </c>
      <c r="BD65" s="108">
        <f t="shared" si="6"/>
        <v>0</v>
      </c>
      <c r="BE65" s="94">
        <f t="shared" si="7"/>
        <v>0</v>
      </c>
      <c r="BF65" s="94">
        <f t="shared" si="8"/>
        <v>0</v>
      </c>
      <c r="BG65" s="10"/>
      <c r="BH65" s="54" t="s">
        <v>18</v>
      </c>
      <c r="BI65" s="52"/>
      <c r="BJ65" s="61"/>
      <c r="BK65" s="70"/>
    </row>
    <row r="66" spans="2:63" ht="12.75" customHeight="1">
      <c r="B66" s="8"/>
      <c r="C66" s="112" t="s">
        <v>81</v>
      </c>
      <c r="D66" s="47"/>
      <c r="E66" s="115">
        <v>1350</v>
      </c>
      <c r="F66" s="115">
        <f t="shared" si="1"/>
        <v>0</v>
      </c>
      <c r="G66" s="10"/>
      <c r="H66" s="112" t="s">
        <v>123</v>
      </c>
      <c r="I66" s="47"/>
      <c r="J66" s="115">
        <v>6980</v>
      </c>
      <c r="K66" s="115">
        <f t="shared" si="2"/>
        <v>0</v>
      </c>
      <c r="L66" s="10"/>
      <c r="M66" s="112" t="s">
        <v>18</v>
      </c>
      <c r="N66" s="52"/>
      <c r="O66" s="115">
        <v>880</v>
      </c>
      <c r="P66" s="115">
        <f t="shared" si="14"/>
        <v>0</v>
      </c>
      <c r="R66" s="127" t="s">
        <v>178</v>
      </c>
      <c r="S66" s="127"/>
      <c r="T66" s="127"/>
      <c r="U66" s="127"/>
      <c r="V66" s="127"/>
      <c r="AI66" s="54" t="s">
        <v>81</v>
      </c>
      <c r="AJ66" s="94">
        <v>1</v>
      </c>
      <c r="AK66" s="94">
        <v>1</v>
      </c>
      <c r="AL66" s="94">
        <v>3</v>
      </c>
      <c r="AM66" s="10"/>
      <c r="AN66" s="54" t="s">
        <v>123</v>
      </c>
      <c r="AO66" s="69"/>
      <c r="AP66" s="94"/>
      <c r="AQ66" s="94"/>
      <c r="AR66" s="10"/>
      <c r="AS66" s="54" t="s">
        <v>18</v>
      </c>
      <c r="AT66" s="52"/>
      <c r="AU66" s="61"/>
      <c r="AV66" s="87"/>
      <c r="AX66" s="54" t="s">
        <v>81</v>
      </c>
      <c r="AY66" s="94">
        <f t="shared" si="3"/>
        <v>0</v>
      </c>
      <c r="AZ66" s="94">
        <f t="shared" si="4"/>
        <v>0</v>
      </c>
      <c r="BA66" s="94">
        <f t="shared" si="5"/>
        <v>0</v>
      </c>
      <c r="BB66" s="10"/>
      <c r="BC66" s="54" t="s">
        <v>123</v>
      </c>
      <c r="BD66" s="108">
        <f t="shared" si="6"/>
        <v>0</v>
      </c>
      <c r="BE66" s="94">
        <f t="shared" si="7"/>
        <v>0</v>
      </c>
      <c r="BF66" s="94">
        <f t="shared" si="8"/>
        <v>0</v>
      </c>
      <c r="BG66" s="10"/>
      <c r="BH66" s="68" t="s">
        <v>176</v>
      </c>
      <c r="BI66" s="52"/>
      <c r="BJ66" s="61"/>
      <c r="BK66" s="70">
        <f>BA78+BF78+BK48</f>
        <v>0</v>
      </c>
    </row>
    <row r="67" spans="1:63" ht="12.75" customHeight="1">
      <c r="A67" s="8"/>
      <c r="B67" s="8"/>
      <c r="C67" s="112" t="s">
        <v>35</v>
      </c>
      <c r="D67" s="47"/>
      <c r="E67" s="115">
        <v>1350</v>
      </c>
      <c r="F67" s="115">
        <f t="shared" si="1"/>
        <v>0</v>
      </c>
      <c r="G67" s="10"/>
      <c r="H67" s="112" t="s">
        <v>124</v>
      </c>
      <c r="I67" s="47"/>
      <c r="J67" s="115">
        <v>6300</v>
      </c>
      <c r="K67" s="115">
        <f t="shared" si="2"/>
        <v>0</v>
      </c>
      <c r="L67" s="10"/>
      <c r="M67" s="124" t="s">
        <v>176</v>
      </c>
      <c r="N67" s="52"/>
      <c r="O67" s="115">
        <v>11</v>
      </c>
      <c r="P67" s="115">
        <f t="shared" si="14"/>
        <v>0</v>
      </c>
      <c r="R67" s="127" t="s">
        <v>179</v>
      </c>
      <c r="S67" s="127"/>
      <c r="T67" s="127"/>
      <c r="U67" s="127"/>
      <c r="V67" s="127"/>
      <c r="AI67" s="54" t="s">
        <v>35</v>
      </c>
      <c r="AJ67" s="94">
        <v>2</v>
      </c>
      <c r="AK67" s="94">
        <v>2</v>
      </c>
      <c r="AL67" s="94">
        <v>2</v>
      </c>
      <c r="AM67" s="10"/>
      <c r="AN67" s="54" t="s">
        <v>124</v>
      </c>
      <c r="AO67" s="94"/>
      <c r="AP67" s="94"/>
      <c r="AQ67" s="94"/>
      <c r="AR67" s="10"/>
      <c r="AS67" s="68" t="s">
        <v>176</v>
      </c>
      <c r="AT67" s="52"/>
      <c r="AU67" s="61"/>
      <c r="AV67" s="87"/>
      <c r="AX67" s="54" t="s">
        <v>35</v>
      </c>
      <c r="AY67" s="94">
        <f t="shared" si="3"/>
        <v>0</v>
      </c>
      <c r="AZ67" s="94">
        <f t="shared" si="4"/>
        <v>0</v>
      </c>
      <c r="BA67" s="94">
        <f t="shared" si="5"/>
        <v>0</v>
      </c>
      <c r="BB67" s="10"/>
      <c r="BC67" s="54" t="s">
        <v>124</v>
      </c>
      <c r="BD67" s="108">
        <f t="shared" si="6"/>
        <v>0</v>
      </c>
      <c r="BE67" s="94">
        <f t="shared" si="7"/>
        <v>0</v>
      </c>
      <c r="BF67" s="94">
        <f t="shared" si="8"/>
        <v>0</v>
      </c>
      <c r="BG67" s="10"/>
      <c r="BH67" s="68" t="s">
        <v>177</v>
      </c>
      <c r="BI67" s="52"/>
      <c r="BJ67" s="61"/>
      <c r="BK67" s="70">
        <f>BA78+BF78+BK48</f>
        <v>0</v>
      </c>
    </row>
    <row r="68" spans="1:63" ht="13.5">
      <c r="A68" s="8"/>
      <c r="B68" s="8"/>
      <c r="C68" s="112" t="s">
        <v>36</v>
      </c>
      <c r="D68" s="47"/>
      <c r="E68" s="115">
        <v>1350</v>
      </c>
      <c r="F68" s="115">
        <f t="shared" si="1"/>
        <v>0</v>
      </c>
      <c r="G68" s="10"/>
      <c r="H68" s="113" t="s">
        <v>137</v>
      </c>
      <c r="I68" s="47"/>
      <c r="J68" s="121">
        <v>3950</v>
      </c>
      <c r="K68" s="115">
        <f t="shared" si="2"/>
        <v>0</v>
      </c>
      <c r="L68" s="10"/>
      <c r="M68" s="124" t="s">
        <v>177</v>
      </c>
      <c r="N68" s="52"/>
      <c r="O68" s="115">
        <v>15</v>
      </c>
      <c r="P68" s="115">
        <f t="shared" si="14"/>
        <v>0</v>
      </c>
      <c r="Q68" s="3"/>
      <c r="R68" s="127" t="s">
        <v>180</v>
      </c>
      <c r="S68" s="127"/>
      <c r="T68" s="127"/>
      <c r="U68" s="127"/>
      <c r="V68" s="127"/>
      <c r="W68" s="3"/>
      <c r="X68" s="3"/>
      <c r="Y68" s="3"/>
      <c r="Z68" s="8"/>
      <c r="AA68" s="8"/>
      <c r="AB68" s="8"/>
      <c r="AI68" s="54" t="s">
        <v>36</v>
      </c>
      <c r="AJ68" s="94">
        <v>2</v>
      </c>
      <c r="AK68" s="94">
        <v>2</v>
      </c>
      <c r="AL68" s="94">
        <v>2</v>
      </c>
      <c r="AM68" s="10"/>
      <c r="AN68" s="56" t="s">
        <v>137</v>
      </c>
      <c r="AO68" s="94"/>
      <c r="AP68" s="72"/>
      <c r="AQ68" s="94"/>
      <c r="AR68" s="10"/>
      <c r="AS68" s="68" t="s">
        <v>177</v>
      </c>
      <c r="AT68" s="52"/>
      <c r="AU68" s="61"/>
      <c r="AV68" s="87"/>
      <c r="AX68" s="54" t="s">
        <v>36</v>
      </c>
      <c r="AY68" s="94">
        <f t="shared" si="3"/>
        <v>0</v>
      </c>
      <c r="AZ68" s="94">
        <f t="shared" si="4"/>
        <v>0</v>
      </c>
      <c r="BA68" s="94">
        <f t="shared" si="5"/>
        <v>0</v>
      </c>
      <c r="BB68" s="10"/>
      <c r="BC68" s="56" t="s">
        <v>137</v>
      </c>
      <c r="BD68" s="108">
        <f t="shared" si="6"/>
        <v>0</v>
      </c>
      <c r="BE68" s="94">
        <f t="shared" si="7"/>
        <v>0</v>
      </c>
      <c r="BF68" s="94">
        <f t="shared" si="8"/>
        <v>0</v>
      </c>
      <c r="BG68" s="10"/>
      <c r="BH68" s="54" t="s">
        <v>200</v>
      </c>
      <c r="BI68" s="52"/>
      <c r="BJ68" s="61"/>
      <c r="BK68" s="70">
        <f>BK60</f>
        <v>0</v>
      </c>
    </row>
    <row r="69" spans="2:63" ht="12" customHeight="1">
      <c r="B69" s="8"/>
      <c r="C69" s="112" t="s">
        <v>85</v>
      </c>
      <c r="D69" s="47"/>
      <c r="E69" s="115">
        <v>1830</v>
      </c>
      <c r="F69" s="115">
        <f t="shared" si="1"/>
        <v>0</v>
      </c>
      <c r="H69" s="113" t="s">
        <v>138</v>
      </c>
      <c r="I69" s="47"/>
      <c r="J69" s="121">
        <v>5550</v>
      </c>
      <c r="K69" s="115">
        <f t="shared" si="2"/>
        <v>0</v>
      </c>
      <c r="M69" s="112" t="s">
        <v>200</v>
      </c>
      <c r="N69" s="52"/>
      <c r="O69" s="115">
        <v>75</v>
      </c>
      <c r="P69" s="115">
        <f t="shared" si="14"/>
        <v>0</v>
      </c>
      <c r="Q69" s="4"/>
      <c r="R69" s="127" t="s">
        <v>204</v>
      </c>
      <c r="S69" s="127"/>
      <c r="T69" s="127"/>
      <c r="U69" s="127"/>
      <c r="V69" s="127"/>
      <c r="W69" s="4"/>
      <c r="X69" s="4"/>
      <c r="Y69" s="4"/>
      <c r="AI69" s="54" t="s">
        <v>85</v>
      </c>
      <c r="AJ69" s="94">
        <v>2</v>
      </c>
      <c r="AK69" s="94">
        <v>2</v>
      </c>
      <c r="AL69" s="94">
        <v>2</v>
      </c>
      <c r="AN69" s="56" t="s">
        <v>138</v>
      </c>
      <c r="AO69" s="94"/>
      <c r="AP69" s="72"/>
      <c r="AQ69" s="94"/>
      <c r="AS69" s="54" t="s">
        <v>200</v>
      </c>
      <c r="AT69" s="52"/>
      <c r="AU69" s="61"/>
      <c r="AV69" s="87"/>
      <c r="AX69" s="54" t="s">
        <v>85</v>
      </c>
      <c r="AY69" s="94">
        <f t="shared" si="3"/>
        <v>0</v>
      </c>
      <c r="AZ69" s="94">
        <f t="shared" si="4"/>
        <v>0</v>
      </c>
      <c r="BA69" s="94">
        <f t="shared" si="5"/>
        <v>0</v>
      </c>
      <c r="BC69" s="56" t="s">
        <v>138</v>
      </c>
      <c r="BD69" s="108">
        <f t="shared" si="6"/>
        <v>0</v>
      </c>
      <c r="BE69" s="94">
        <f t="shared" si="7"/>
        <v>0</v>
      </c>
      <c r="BF69" s="94">
        <f t="shared" si="8"/>
        <v>0</v>
      </c>
      <c r="BH69" s="54" t="s">
        <v>26</v>
      </c>
      <c r="BI69" s="52"/>
      <c r="BJ69" s="61"/>
      <c r="BK69" s="70">
        <f>BA78+BF78+BK48</f>
        <v>0</v>
      </c>
    </row>
    <row r="70" spans="1:63" ht="13.5">
      <c r="A70" s="8"/>
      <c r="C70" s="112" t="s">
        <v>38</v>
      </c>
      <c r="D70" s="47"/>
      <c r="E70" s="115">
        <v>1830</v>
      </c>
      <c r="F70" s="115">
        <f t="shared" si="1"/>
        <v>0</v>
      </c>
      <c r="H70" s="112" t="s">
        <v>125</v>
      </c>
      <c r="I70" s="47"/>
      <c r="J70" s="115">
        <v>580</v>
      </c>
      <c r="K70" s="115">
        <f t="shared" si="2"/>
        <v>0</v>
      </c>
      <c r="M70" s="112" t="s">
        <v>26</v>
      </c>
      <c r="N70" s="52"/>
      <c r="O70" s="115">
        <v>8</v>
      </c>
      <c r="P70" s="115">
        <f t="shared" si="14"/>
        <v>0</v>
      </c>
      <c r="Q70" s="2"/>
      <c r="R70" s="127" t="s">
        <v>181</v>
      </c>
      <c r="S70" s="127"/>
      <c r="T70" s="127"/>
      <c r="U70" s="127"/>
      <c r="V70" s="127"/>
      <c r="W70" s="2"/>
      <c r="X70" s="2"/>
      <c r="Y70" s="2"/>
      <c r="AI70" s="54" t="s">
        <v>38</v>
      </c>
      <c r="AJ70" s="94">
        <v>2</v>
      </c>
      <c r="AK70" s="94">
        <v>2</v>
      </c>
      <c r="AL70" s="94">
        <v>2</v>
      </c>
      <c r="AN70" s="54" t="s">
        <v>125</v>
      </c>
      <c r="AO70" s="94"/>
      <c r="AP70" s="94"/>
      <c r="AQ70" s="94"/>
      <c r="AS70" s="54" t="s">
        <v>26</v>
      </c>
      <c r="AT70" s="52"/>
      <c r="AU70" s="61"/>
      <c r="AV70" s="87"/>
      <c r="AX70" s="54" t="s">
        <v>38</v>
      </c>
      <c r="AY70" s="94">
        <f t="shared" si="3"/>
        <v>0</v>
      </c>
      <c r="AZ70" s="94">
        <f t="shared" si="4"/>
        <v>0</v>
      </c>
      <c r="BA70" s="94">
        <f t="shared" si="5"/>
        <v>0</v>
      </c>
      <c r="BC70" s="54" t="s">
        <v>125</v>
      </c>
      <c r="BD70" s="108">
        <f t="shared" si="6"/>
        <v>0</v>
      </c>
      <c r="BE70" s="94">
        <f t="shared" si="7"/>
        <v>0</v>
      </c>
      <c r="BF70" s="94">
        <f t="shared" si="8"/>
        <v>0</v>
      </c>
      <c r="BH70" s="54" t="s">
        <v>39</v>
      </c>
      <c r="BI70" s="52"/>
      <c r="BJ70" s="61"/>
      <c r="BK70" s="70">
        <f>AY78+BD78+BI48</f>
        <v>0</v>
      </c>
    </row>
    <row r="71" spans="3:63" ht="13.5">
      <c r="C71" s="112" t="s">
        <v>110</v>
      </c>
      <c r="D71" s="47"/>
      <c r="E71" s="115">
        <v>2150</v>
      </c>
      <c r="F71" s="115">
        <f t="shared" si="1"/>
        <v>0</v>
      </c>
      <c r="G71" s="1"/>
      <c r="H71" s="112" t="s">
        <v>34</v>
      </c>
      <c r="I71" s="47"/>
      <c r="J71" s="115">
        <v>260</v>
      </c>
      <c r="K71" s="115">
        <f t="shared" si="2"/>
        <v>0</v>
      </c>
      <c r="L71" s="1"/>
      <c r="M71" s="112" t="s">
        <v>39</v>
      </c>
      <c r="N71" s="52"/>
      <c r="O71" s="115">
        <v>13</v>
      </c>
      <c r="P71" s="115">
        <f aca="true" t="shared" si="15" ref="P71:P76">N71*O71</f>
        <v>0</v>
      </c>
      <c r="Q71" s="2"/>
      <c r="R71" s="127" t="s">
        <v>182</v>
      </c>
      <c r="S71" s="127"/>
      <c r="T71" s="127"/>
      <c r="U71" s="127"/>
      <c r="V71" s="127"/>
      <c r="W71" s="2"/>
      <c r="X71" s="2"/>
      <c r="Y71" s="2"/>
      <c r="AC71" s="8"/>
      <c r="AI71" s="54" t="s">
        <v>110</v>
      </c>
      <c r="AJ71" s="94">
        <v>3</v>
      </c>
      <c r="AK71" s="94">
        <v>3</v>
      </c>
      <c r="AL71" s="94">
        <v>3</v>
      </c>
      <c r="AM71" s="1"/>
      <c r="AN71" s="54" t="s">
        <v>34</v>
      </c>
      <c r="AO71" s="94"/>
      <c r="AP71" s="94"/>
      <c r="AQ71" s="94"/>
      <c r="AR71" s="1"/>
      <c r="AS71" s="54" t="s">
        <v>39</v>
      </c>
      <c r="AT71" s="52"/>
      <c r="AU71" s="61"/>
      <c r="AV71" s="87"/>
      <c r="AX71" s="54" t="s">
        <v>110</v>
      </c>
      <c r="AY71" s="94">
        <f t="shared" si="3"/>
        <v>0</v>
      </c>
      <c r="AZ71" s="94">
        <f t="shared" si="4"/>
        <v>0</v>
      </c>
      <c r="BA71" s="94">
        <f t="shared" si="5"/>
        <v>0</v>
      </c>
      <c r="BB71" s="1"/>
      <c r="BC71" s="54" t="s">
        <v>34</v>
      </c>
      <c r="BD71" s="108">
        <f t="shared" si="6"/>
        <v>0</v>
      </c>
      <c r="BE71" s="94">
        <f t="shared" si="7"/>
        <v>0</v>
      </c>
      <c r="BF71" s="94">
        <f t="shared" si="8"/>
        <v>0</v>
      </c>
      <c r="BG71" s="1"/>
      <c r="BH71" s="54" t="s">
        <v>40</v>
      </c>
      <c r="BI71" s="52"/>
      <c r="BJ71" s="61"/>
      <c r="BK71" s="70"/>
    </row>
    <row r="72" spans="1:63" ht="13.5">
      <c r="A72" s="8"/>
      <c r="C72" s="112" t="s">
        <v>111</v>
      </c>
      <c r="D72" s="47"/>
      <c r="E72" s="115">
        <v>2250</v>
      </c>
      <c r="F72" s="115">
        <f t="shared" si="1"/>
        <v>0</v>
      </c>
      <c r="H72" s="112" t="s">
        <v>16</v>
      </c>
      <c r="I72" s="47"/>
      <c r="J72" s="115">
        <v>23600</v>
      </c>
      <c r="K72" s="115">
        <f t="shared" si="2"/>
        <v>0</v>
      </c>
      <c r="M72" s="112" t="s">
        <v>40</v>
      </c>
      <c r="N72" s="52"/>
      <c r="O72" s="115">
        <v>53</v>
      </c>
      <c r="P72" s="115">
        <f t="shared" si="15"/>
        <v>0</v>
      </c>
      <c r="Q72" s="2"/>
      <c r="R72" s="127" t="s">
        <v>184</v>
      </c>
      <c r="S72" s="127"/>
      <c r="T72" s="127"/>
      <c r="U72" s="127"/>
      <c r="V72" s="127"/>
      <c r="W72" s="2"/>
      <c r="X72" s="2" t="s">
        <v>209</v>
      </c>
      <c r="Y72" s="2"/>
      <c r="AI72" s="54" t="s">
        <v>111</v>
      </c>
      <c r="AJ72" s="94">
        <v>3</v>
      </c>
      <c r="AK72" s="94">
        <v>3</v>
      </c>
      <c r="AL72" s="94">
        <v>3</v>
      </c>
      <c r="AN72" s="54" t="s">
        <v>16</v>
      </c>
      <c r="AO72" s="69"/>
      <c r="AP72" s="94"/>
      <c r="AQ72" s="94"/>
      <c r="AS72" s="54" t="s">
        <v>40</v>
      </c>
      <c r="AT72" s="52"/>
      <c r="AU72" s="61"/>
      <c r="AV72" s="87"/>
      <c r="AX72" s="54" t="s">
        <v>111</v>
      </c>
      <c r="AY72" s="94">
        <f t="shared" si="3"/>
        <v>0</v>
      </c>
      <c r="AZ72" s="94">
        <f t="shared" si="4"/>
        <v>0</v>
      </c>
      <c r="BA72" s="94">
        <f t="shared" si="5"/>
        <v>0</v>
      </c>
      <c r="BC72" s="54" t="s">
        <v>16</v>
      </c>
      <c r="BD72" s="108">
        <f t="shared" si="6"/>
        <v>0</v>
      </c>
      <c r="BE72" s="94">
        <f t="shared" si="7"/>
        <v>0</v>
      </c>
      <c r="BF72" s="94">
        <f t="shared" si="8"/>
        <v>0</v>
      </c>
      <c r="BH72" s="54" t="s">
        <v>33</v>
      </c>
      <c r="BI72" s="52"/>
      <c r="BJ72" s="61"/>
      <c r="BK72" s="70"/>
    </row>
    <row r="73" spans="3:63" ht="13.5">
      <c r="C73" s="112" t="s">
        <v>112</v>
      </c>
      <c r="D73" s="47"/>
      <c r="E73" s="115">
        <v>1220</v>
      </c>
      <c r="F73" s="115">
        <f t="shared" si="1"/>
        <v>0</v>
      </c>
      <c r="H73" s="112" t="s">
        <v>17</v>
      </c>
      <c r="I73" s="47"/>
      <c r="J73" s="115">
        <v>113000</v>
      </c>
      <c r="K73" s="115">
        <f t="shared" si="2"/>
        <v>0</v>
      </c>
      <c r="M73" s="112" t="s">
        <v>33</v>
      </c>
      <c r="N73" s="52"/>
      <c r="O73" s="115">
        <v>63</v>
      </c>
      <c r="P73" s="115">
        <f t="shared" si="15"/>
        <v>0</v>
      </c>
      <c r="R73" s="127" t="s">
        <v>185</v>
      </c>
      <c r="S73" s="127"/>
      <c r="T73" s="127"/>
      <c r="U73" s="127"/>
      <c r="V73" s="127"/>
      <c r="AI73" s="54" t="s">
        <v>112</v>
      </c>
      <c r="AJ73" s="94">
        <v>1</v>
      </c>
      <c r="AK73" s="94">
        <v>1</v>
      </c>
      <c r="AL73" s="94">
        <v>1</v>
      </c>
      <c r="AN73" s="54" t="s">
        <v>17</v>
      </c>
      <c r="AO73" s="69"/>
      <c r="AP73" s="94"/>
      <c r="AQ73" s="94"/>
      <c r="AS73" s="54" t="s">
        <v>33</v>
      </c>
      <c r="AT73" s="52"/>
      <c r="AU73" s="61"/>
      <c r="AV73" s="87"/>
      <c r="AX73" s="54" t="s">
        <v>112</v>
      </c>
      <c r="AY73" s="94">
        <f t="shared" si="3"/>
        <v>0</v>
      </c>
      <c r="AZ73" s="94">
        <f t="shared" si="4"/>
        <v>0</v>
      </c>
      <c r="BA73" s="94">
        <f t="shared" si="5"/>
        <v>0</v>
      </c>
      <c r="BC73" s="54" t="s">
        <v>17</v>
      </c>
      <c r="BD73" s="108">
        <f t="shared" si="6"/>
        <v>0</v>
      </c>
      <c r="BE73" s="94">
        <f t="shared" si="7"/>
        <v>0</v>
      </c>
      <c r="BF73" s="94">
        <f t="shared" si="8"/>
        <v>0</v>
      </c>
      <c r="BH73" s="54" t="s">
        <v>27</v>
      </c>
      <c r="BI73" s="52"/>
      <c r="BJ73" s="61"/>
      <c r="BK73" s="70">
        <f>AZ78+BE78+BJ48</f>
        <v>0</v>
      </c>
    </row>
    <row r="74" spans="1:63" ht="13.5">
      <c r="A74" s="8"/>
      <c r="C74" s="112" t="s">
        <v>113</v>
      </c>
      <c r="D74" s="47"/>
      <c r="E74" s="115">
        <v>1670</v>
      </c>
      <c r="F74" s="115">
        <f t="shared" si="1"/>
        <v>0</v>
      </c>
      <c r="H74" s="112" t="s">
        <v>32</v>
      </c>
      <c r="I74" s="47"/>
      <c r="J74" s="115">
        <v>217000</v>
      </c>
      <c r="K74" s="115">
        <f t="shared" si="2"/>
        <v>0</v>
      </c>
      <c r="M74" s="112" t="s">
        <v>27</v>
      </c>
      <c r="N74" s="52"/>
      <c r="O74" s="115">
        <v>26</v>
      </c>
      <c r="P74" s="115">
        <f t="shared" si="15"/>
        <v>0</v>
      </c>
      <c r="Q74" s="8"/>
      <c r="R74" s="127" t="s">
        <v>186</v>
      </c>
      <c r="S74" s="127"/>
      <c r="T74" s="127"/>
      <c r="U74" s="127"/>
      <c r="V74" s="127"/>
      <c r="W74" s="8"/>
      <c r="X74" s="8"/>
      <c r="Y74" s="8"/>
      <c r="Z74" s="8"/>
      <c r="AA74" s="8"/>
      <c r="AB74" s="8"/>
      <c r="AI74" s="54" t="s">
        <v>113</v>
      </c>
      <c r="AJ74" s="94">
        <v>1</v>
      </c>
      <c r="AK74" s="94">
        <v>1</v>
      </c>
      <c r="AL74" s="94">
        <v>1</v>
      </c>
      <c r="AN74" s="54" t="s">
        <v>32</v>
      </c>
      <c r="AO74" s="69"/>
      <c r="AP74" s="94"/>
      <c r="AQ74" s="94"/>
      <c r="AS74" s="54" t="s">
        <v>27</v>
      </c>
      <c r="AT74" s="52"/>
      <c r="AU74" s="61"/>
      <c r="AV74" s="87"/>
      <c r="AX74" s="54" t="s">
        <v>113</v>
      </c>
      <c r="AY74" s="94">
        <f t="shared" si="3"/>
        <v>0</v>
      </c>
      <c r="AZ74" s="94">
        <f t="shared" si="4"/>
        <v>0</v>
      </c>
      <c r="BA74" s="94">
        <f t="shared" si="5"/>
        <v>0</v>
      </c>
      <c r="BC74" s="54" t="s">
        <v>32</v>
      </c>
      <c r="BD74" s="108">
        <f t="shared" si="6"/>
        <v>0</v>
      </c>
      <c r="BE74" s="94">
        <f t="shared" si="7"/>
        <v>0</v>
      </c>
      <c r="BF74" s="94">
        <f t="shared" si="8"/>
        <v>0</v>
      </c>
      <c r="BH74" s="54" t="s">
        <v>201</v>
      </c>
      <c r="BI74" s="52"/>
      <c r="BJ74" s="61"/>
      <c r="BK74" s="70"/>
    </row>
    <row r="75" spans="3:63" ht="13.5">
      <c r="C75" s="112" t="s">
        <v>114</v>
      </c>
      <c r="D75" s="47"/>
      <c r="E75" s="115">
        <v>2970</v>
      </c>
      <c r="F75" s="115">
        <f t="shared" si="1"/>
        <v>0</v>
      </c>
      <c r="H75" s="112" t="s">
        <v>41</v>
      </c>
      <c r="I75" s="47"/>
      <c r="J75" s="122">
        <v>125</v>
      </c>
      <c r="K75" s="115">
        <f t="shared" si="2"/>
        <v>0</v>
      </c>
      <c r="M75" s="112" t="s">
        <v>201</v>
      </c>
      <c r="N75" s="52"/>
      <c r="O75" s="115">
        <v>110</v>
      </c>
      <c r="P75" s="115">
        <f t="shared" si="15"/>
        <v>0</v>
      </c>
      <c r="R75" s="127" t="s">
        <v>202</v>
      </c>
      <c r="S75" s="127"/>
      <c r="T75" s="127"/>
      <c r="U75" s="127"/>
      <c r="V75" s="127"/>
      <c r="AI75" s="54" t="s">
        <v>114</v>
      </c>
      <c r="AJ75" s="94">
        <v>1</v>
      </c>
      <c r="AK75" s="94">
        <v>1</v>
      </c>
      <c r="AL75" s="94">
        <v>3</v>
      </c>
      <c r="AN75" s="54" t="s">
        <v>41</v>
      </c>
      <c r="AO75" s="69"/>
      <c r="AP75" s="69"/>
      <c r="AQ75" s="94"/>
      <c r="AS75" s="54" t="s">
        <v>201</v>
      </c>
      <c r="AT75" s="52"/>
      <c r="AU75" s="61"/>
      <c r="AV75" s="105"/>
      <c r="AX75" s="54" t="s">
        <v>114</v>
      </c>
      <c r="AY75" s="94">
        <f t="shared" si="3"/>
        <v>0</v>
      </c>
      <c r="AZ75" s="94">
        <f t="shared" si="4"/>
        <v>0</v>
      </c>
      <c r="BA75" s="94">
        <f t="shared" si="5"/>
        <v>0</v>
      </c>
      <c r="BC75" s="54" t="s">
        <v>41</v>
      </c>
      <c r="BD75" s="108">
        <f t="shared" si="6"/>
        <v>0</v>
      </c>
      <c r="BE75" s="94">
        <f t="shared" si="7"/>
        <v>0</v>
      </c>
      <c r="BF75" s="94">
        <f t="shared" si="8"/>
        <v>0</v>
      </c>
      <c r="BH75" s="53"/>
      <c r="BI75" s="52"/>
      <c r="BJ75" s="94"/>
      <c r="BK75" s="74"/>
    </row>
    <row r="76" spans="1:63" ht="13.5">
      <c r="A76" s="8"/>
      <c r="C76" s="112" t="s">
        <v>115</v>
      </c>
      <c r="D76" s="47"/>
      <c r="E76" s="115">
        <v>3180</v>
      </c>
      <c r="F76" s="115">
        <f t="shared" si="1"/>
        <v>0</v>
      </c>
      <c r="H76" s="112" t="s">
        <v>42</v>
      </c>
      <c r="I76" s="47"/>
      <c r="J76" s="122">
        <v>170</v>
      </c>
      <c r="K76" s="115">
        <f t="shared" si="2"/>
        <v>0</v>
      </c>
      <c r="M76" s="53"/>
      <c r="N76" s="52"/>
      <c r="O76" s="94"/>
      <c r="P76" s="74">
        <f t="shared" si="15"/>
        <v>0</v>
      </c>
      <c r="R76" s="127"/>
      <c r="S76" s="127"/>
      <c r="T76" s="127"/>
      <c r="U76" s="127"/>
      <c r="V76" s="127"/>
      <c r="AI76" s="54" t="s">
        <v>115</v>
      </c>
      <c r="AJ76" s="94">
        <v>2</v>
      </c>
      <c r="AK76" s="94">
        <v>2</v>
      </c>
      <c r="AL76" s="94">
        <v>2</v>
      </c>
      <c r="AN76" s="54" t="s">
        <v>42</v>
      </c>
      <c r="AO76" s="69"/>
      <c r="AP76" s="69"/>
      <c r="AQ76" s="94"/>
      <c r="AS76" s="53"/>
      <c r="AT76" s="52"/>
      <c r="AU76" s="94"/>
      <c r="AV76" s="104"/>
      <c r="AX76" s="54" t="s">
        <v>115</v>
      </c>
      <c r="AY76" s="94">
        <f t="shared" si="3"/>
        <v>0</v>
      </c>
      <c r="AZ76" s="94">
        <f t="shared" si="4"/>
        <v>0</v>
      </c>
      <c r="BA76" s="94">
        <f t="shared" si="5"/>
        <v>0</v>
      </c>
      <c r="BC76" s="54" t="s">
        <v>42</v>
      </c>
      <c r="BD76" s="108">
        <f t="shared" si="6"/>
        <v>0</v>
      </c>
      <c r="BE76" s="94">
        <f t="shared" si="7"/>
        <v>0</v>
      </c>
      <c r="BF76" s="94">
        <f t="shared" si="8"/>
        <v>0</v>
      </c>
      <c r="BH76" s="71"/>
      <c r="BI76" s="74"/>
      <c r="BJ76" s="74"/>
      <c r="BK76" s="74"/>
    </row>
    <row r="77" spans="1:63" ht="13.5">
      <c r="A77" s="45"/>
      <c r="C77" s="112" t="s">
        <v>116</v>
      </c>
      <c r="D77" s="47"/>
      <c r="E77" s="115">
        <v>3530</v>
      </c>
      <c r="F77" s="115">
        <f t="shared" si="1"/>
        <v>0</v>
      </c>
      <c r="H77" s="119" t="s">
        <v>28</v>
      </c>
      <c r="I77" s="47"/>
      <c r="J77" s="122">
        <v>4095</v>
      </c>
      <c r="K77" s="115">
        <f t="shared" si="2"/>
        <v>0</v>
      </c>
      <c r="M77" s="71"/>
      <c r="N77" s="74"/>
      <c r="O77" s="74"/>
      <c r="P77" s="74"/>
      <c r="R77" s="107"/>
      <c r="S77" s="107"/>
      <c r="T77" s="107"/>
      <c r="U77" s="107"/>
      <c r="V77" s="107"/>
      <c r="AI77" s="54" t="s">
        <v>116</v>
      </c>
      <c r="AJ77" s="94">
        <v>3</v>
      </c>
      <c r="AK77" s="94">
        <v>3</v>
      </c>
      <c r="AL77" s="94">
        <v>3</v>
      </c>
      <c r="AN77" s="65" t="s">
        <v>28</v>
      </c>
      <c r="AO77" s="69"/>
      <c r="AP77" s="69"/>
      <c r="AQ77" s="94"/>
      <c r="AS77" s="71"/>
      <c r="AT77" s="74"/>
      <c r="AU77" s="74"/>
      <c r="AV77" s="74"/>
      <c r="AX77" s="54" t="s">
        <v>116</v>
      </c>
      <c r="AY77" s="94">
        <f t="shared" si="3"/>
        <v>0</v>
      </c>
      <c r="AZ77" s="94">
        <f t="shared" si="4"/>
        <v>0</v>
      </c>
      <c r="BA77" s="94">
        <f t="shared" si="5"/>
        <v>0</v>
      </c>
      <c r="BC77" s="65" t="s">
        <v>28</v>
      </c>
      <c r="BD77" s="108">
        <f t="shared" si="6"/>
        <v>0</v>
      </c>
      <c r="BE77" s="94">
        <f t="shared" si="7"/>
        <v>0</v>
      </c>
      <c r="BF77" s="94">
        <f t="shared" si="8"/>
        <v>0</v>
      </c>
      <c r="BH77" s="71"/>
      <c r="BI77" s="74"/>
      <c r="BJ77" s="74"/>
      <c r="BK77" s="74"/>
    </row>
    <row r="78" spans="3:63" ht="13.5">
      <c r="C78" s="90" t="s">
        <v>21</v>
      </c>
      <c r="D78" s="91">
        <f>SUM(D20:D77)</f>
        <v>0</v>
      </c>
      <c r="E78" s="83"/>
      <c r="F78" s="89">
        <f>SUM(F20:F77)</f>
        <v>0</v>
      </c>
      <c r="H78" s="90" t="s">
        <v>23</v>
      </c>
      <c r="I78" s="88">
        <f>SUM(I20:I77)</f>
        <v>0</v>
      </c>
      <c r="J78" s="83"/>
      <c r="K78" s="89">
        <f>SUM(K20:K77)</f>
        <v>0</v>
      </c>
      <c r="M78" s="84" t="s">
        <v>152</v>
      </c>
      <c r="N78" s="88">
        <f>SUM(N65:N77)</f>
        <v>0</v>
      </c>
      <c r="O78" s="83"/>
      <c r="P78" s="89">
        <f>SUM(P65:P77)</f>
        <v>0</v>
      </c>
      <c r="AI78" s="90" t="s">
        <v>21</v>
      </c>
      <c r="AJ78" s="91">
        <f>SUM(AJ20:AJ77)</f>
        <v>103</v>
      </c>
      <c r="AK78" s="83"/>
      <c r="AL78" s="89">
        <f>SUM(AL20:AL77)</f>
        <v>121</v>
      </c>
      <c r="AN78" s="90" t="s">
        <v>23</v>
      </c>
      <c r="AO78" s="89">
        <f>SUM(AO20:AO77)</f>
        <v>47</v>
      </c>
      <c r="AP78" s="83"/>
      <c r="AQ78" s="89">
        <f>SUM(AQ20:AQ77)</f>
        <v>67</v>
      </c>
      <c r="AS78" s="84" t="s">
        <v>152</v>
      </c>
      <c r="AT78" s="88">
        <f>SUM(AT65:AT77)</f>
        <v>0</v>
      </c>
      <c r="AU78" s="83"/>
      <c r="AV78" s="89">
        <f>SUM(AV65:AV77)</f>
        <v>0</v>
      </c>
      <c r="AX78" s="90" t="s">
        <v>21</v>
      </c>
      <c r="AY78" s="91">
        <f>SUM(AY20:AY77)</f>
        <v>0</v>
      </c>
      <c r="AZ78" s="91">
        <f>SUM(AZ20:AZ77)</f>
        <v>0</v>
      </c>
      <c r="BA78" s="91">
        <f>SUM(BA20:BA77)</f>
        <v>0</v>
      </c>
      <c r="BC78" s="90" t="s">
        <v>23</v>
      </c>
      <c r="BD78" s="91">
        <f>SUM(BD20:BD77)</f>
        <v>0</v>
      </c>
      <c r="BE78" s="91">
        <f>SUM(BE20:BE77)</f>
        <v>0</v>
      </c>
      <c r="BF78" s="91">
        <f>SUM(BF20:BF77)</f>
        <v>0</v>
      </c>
      <c r="BH78" s="84" t="s">
        <v>152</v>
      </c>
      <c r="BI78" s="88">
        <f>SUM(BI65:BI77)</f>
        <v>0</v>
      </c>
      <c r="BJ78" s="83"/>
      <c r="BK78" s="89">
        <f>SUM(BK65:BK77)</f>
        <v>0</v>
      </c>
    </row>
    <row r="79" spans="1:18" ht="13.5">
      <c r="A79" s="44"/>
      <c r="R79" s="44"/>
    </row>
    <row r="84" ht="13.5">
      <c r="AC84" s="8"/>
    </row>
    <row r="140" spans="2:25" ht="13.5">
      <c r="B140" s="11"/>
      <c r="Q140" s="11"/>
      <c r="R140" s="11"/>
      <c r="S140" s="11"/>
      <c r="T140" s="11"/>
      <c r="U140" s="11"/>
      <c r="V140" s="11"/>
      <c r="W140" s="11"/>
      <c r="X140" s="11"/>
      <c r="Y140" s="11"/>
    </row>
  </sheetData>
  <sheetProtection password="CC6F" sheet="1" formatCells="0" formatColumns="0" formatRows="0" insertColumns="0" insertRows="0" insertHyperlinks="0" deleteColumns="0" deleteRows="0" sort="0" autoFilter="0" pivotTables="0"/>
  <protectedRanges>
    <protectedRange sqref="N53:N59" name="範囲6"/>
    <protectedRange sqref="N65:N77 AT65:AT77 BI64:BI77" name="範囲4"/>
    <protectedRange sqref="N21:N39 AT20:AT39 AO63:AO77 BI20:BI47" name="範囲3"/>
    <protectedRange sqref="N20 I21:I77 AO43:AO45 AO57:AO62 AO20:AO41 AJ70:AJ77 BD20:BD77" name="範囲2"/>
    <protectedRange sqref="I20 D20:D77 AJ47:AJ69 AJ20:AJ45 AY20:AY77" name="範囲1"/>
    <protectedRange sqref="C8:D8" name="範囲5"/>
  </protectedRanges>
  <mergeCells count="52">
    <mergeCell ref="R59:V59"/>
    <mergeCell ref="R52:V52"/>
    <mergeCell ref="R60:W60"/>
    <mergeCell ref="R50:V50"/>
    <mergeCell ref="R54:V54"/>
    <mergeCell ref="R55:V55"/>
    <mergeCell ref="R56:V56"/>
    <mergeCell ref="R53:V53"/>
    <mergeCell ref="R57:V57"/>
    <mergeCell ref="R58:V58"/>
    <mergeCell ref="I16:K16"/>
    <mergeCell ref="L16:O16"/>
    <mergeCell ref="I15:J15"/>
    <mergeCell ref="I14:J14"/>
    <mergeCell ref="D17:G17"/>
    <mergeCell ref="H17:J17"/>
    <mergeCell ref="C16:H16"/>
    <mergeCell ref="M50:P51"/>
    <mergeCell ref="S20:V21"/>
    <mergeCell ref="S28:V31"/>
    <mergeCell ref="S33:V34"/>
    <mergeCell ref="O18:P18"/>
    <mergeCell ref="S24:W24"/>
    <mergeCell ref="S25:W25"/>
    <mergeCell ref="S43:W43"/>
    <mergeCell ref="V46:W46"/>
    <mergeCell ref="AS50:AV51"/>
    <mergeCell ref="BH50:BK51"/>
    <mergeCell ref="S39:S40"/>
    <mergeCell ref="T39:T40"/>
    <mergeCell ref="V39:V40"/>
    <mergeCell ref="S41:S42"/>
    <mergeCell ref="T41:T42"/>
    <mergeCell ref="V41:V42"/>
    <mergeCell ref="R73:V73"/>
    <mergeCell ref="R74:V74"/>
    <mergeCell ref="M62:P62"/>
    <mergeCell ref="M63:P63"/>
    <mergeCell ref="R65:V65"/>
    <mergeCell ref="R66:V66"/>
    <mergeCell ref="R67:V67"/>
    <mergeCell ref="R68:V68"/>
    <mergeCell ref="R75:V75"/>
    <mergeCell ref="R76:V76"/>
    <mergeCell ref="R64:V64"/>
    <mergeCell ref="W39:W40"/>
    <mergeCell ref="W41:W42"/>
    <mergeCell ref="S37:W38"/>
    <mergeCell ref="R69:V69"/>
    <mergeCell ref="R70:V70"/>
    <mergeCell ref="R71:V71"/>
    <mergeCell ref="R72:V72"/>
  </mergeCells>
  <printOptions horizontalCentered="1" verticalCentered="1"/>
  <pageMargins left="0" right="0" top="0" bottom="0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Hewlett-Packard</cp:lastModifiedBy>
  <cp:lastPrinted>2011-12-09T00:14:10Z</cp:lastPrinted>
  <dcterms:created xsi:type="dcterms:W3CDTF">2005-07-15T00:26:58Z</dcterms:created>
  <dcterms:modified xsi:type="dcterms:W3CDTF">2011-12-15T01:01:15Z</dcterms:modified>
  <cp:category/>
  <cp:version/>
  <cp:contentType/>
  <cp:contentStatus/>
</cp:coreProperties>
</file>